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efaultThemeVersion="166925"/>
  <mc:AlternateContent xmlns:mc="http://schemas.openxmlformats.org/markup-compatibility/2006">
    <mc:Choice Requires="x15">
      <x15ac:absPath xmlns:x15ac="http://schemas.microsoft.com/office/spreadsheetml/2010/11/ac" url="A:\Policy &amp; Research\Environmental Analysis\Carbon Metric\2018 Carbon Metric\WFAS Analysis\"/>
    </mc:Choice>
  </mc:AlternateContent>
  <xr:revisionPtr revIDLastSave="0" documentId="13_ncr:1_{DB32E2E3-BFD6-4406-8E46-16D913563459}" xr6:coauthVersionLast="44" xr6:coauthVersionMax="44" xr10:uidLastSave="{00000000-0000-0000-0000-000000000000}"/>
  <bookViews>
    <workbookView xWindow="22932" yWindow="-108" windowWidth="23256" windowHeight="12576" activeTab="3" xr2:uid="{32E48846-901B-45C2-B473-5E97D89560F5}"/>
    <workbookView xWindow="22932" yWindow="-108" windowWidth="23256" windowHeight="12576" xr2:uid="{E1BF77F6-6610-440B-9C00-1D543E5225AA}"/>
  </bookViews>
  <sheets>
    <sheet name="Cover_Page" sheetId="2" r:id="rId1"/>
    <sheet name="Overview" sheetId="17" r:id="rId2"/>
    <sheet name="Change_log" sheetId="4" r:id="rId3"/>
    <sheet name="2018 CTonnages" sheetId="25" r:id="rId4"/>
    <sheet name="2017 CTonnages" sheetId="24" r:id="rId5"/>
    <sheet name="2016 CTonnages" sheetId="23" r:id="rId6"/>
    <sheet name="2015 CTonnages" sheetId="22" r:id="rId7"/>
    <sheet name="2014 CTonnages" sheetId="21" r:id="rId8"/>
    <sheet name="2013 CTonnages" sheetId="20" r:id="rId9"/>
    <sheet name="2012 CTonnages" sheetId="19" r:id="rId10"/>
    <sheet name="2011 CTonnages"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0" i="23" l="1"/>
  <c r="J40" i="23"/>
  <c r="I40" i="23"/>
  <c r="H40" i="23"/>
  <c r="G40" i="23"/>
  <c r="F40" i="23"/>
  <c r="E40" i="23"/>
  <c r="D40" i="23"/>
  <c r="C40" i="23"/>
  <c r="B40" i="23"/>
  <c r="K40" i="22"/>
  <c r="J40" i="22"/>
  <c r="I40" i="22"/>
  <c r="H40" i="22"/>
  <c r="G40" i="22"/>
  <c r="F40" i="22"/>
  <c r="E40" i="22"/>
  <c r="D40" i="22"/>
  <c r="C40" i="22"/>
  <c r="B40" i="22"/>
  <c r="K40" i="21"/>
  <c r="J40" i="21"/>
  <c r="I40" i="21"/>
  <c r="H40" i="21"/>
  <c r="G40" i="21"/>
  <c r="F40" i="21"/>
  <c r="E40" i="21"/>
  <c r="D40" i="21"/>
  <c r="C40" i="21"/>
  <c r="B40" i="21"/>
  <c r="K40" i="20"/>
  <c r="J40" i="20"/>
  <c r="I40" i="20"/>
  <c r="H40" i="20"/>
  <c r="G40" i="20"/>
  <c r="F40" i="20"/>
  <c r="E40" i="20"/>
  <c r="D40" i="20"/>
  <c r="C40" i="20"/>
  <c r="B40" i="20"/>
  <c r="K40" i="19"/>
  <c r="J40" i="19"/>
  <c r="I40" i="19"/>
  <c r="H40" i="19"/>
  <c r="G40" i="19"/>
  <c r="F40" i="19"/>
  <c r="E40" i="19"/>
  <c r="D40" i="19"/>
  <c r="C40" i="19"/>
  <c r="B40" i="19"/>
  <c r="K40" i="10"/>
  <c r="J40" i="10"/>
  <c r="I40" i="10"/>
  <c r="H40" i="10"/>
  <c r="G40" i="10"/>
  <c r="F40" i="10"/>
  <c r="E40" i="10"/>
  <c r="D40" i="10"/>
  <c r="C40" i="10"/>
  <c r="B40" i="10"/>
  <c r="K40" i="24"/>
  <c r="J40" i="24"/>
  <c r="I40" i="24"/>
  <c r="H40" i="24"/>
  <c r="G40" i="24"/>
  <c r="F40" i="24"/>
  <c r="E40" i="24"/>
  <c r="D40" i="24"/>
  <c r="C40" i="24"/>
  <c r="B40" i="24"/>
  <c r="K40" i="25"/>
  <c r="J40" i="25"/>
  <c r="I40" i="25"/>
  <c r="H40" i="25"/>
  <c r="G40" i="25"/>
  <c r="F40" i="25"/>
  <c r="E40" i="25"/>
  <c r="D40" i="25"/>
  <c r="C40" i="25"/>
  <c r="B40" i="25"/>
  <c r="A3" i="23"/>
  <c r="A3" i="22"/>
  <c r="A3" i="21"/>
  <c r="A3" i="20"/>
  <c r="A3" i="19"/>
  <c r="A3" i="10"/>
  <c r="A3" i="24"/>
  <c r="A3" i="25"/>
  <c r="D8" i="17" l="1"/>
  <c r="D34" i="17"/>
  <c r="D32" i="17"/>
  <c r="D30" i="17"/>
  <c r="D28" i="17"/>
  <c r="D26" i="17"/>
  <c r="F30" i="17"/>
  <c r="F28" i="17"/>
  <c r="F26" i="17"/>
  <c r="F32" i="17"/>
  <c r="F24" i="17"/>
  <c r="F22" i="17"/>
  <c r="F20" i="17"/>
  <c r="F34" i="17"/>
  <c r="D24" i="17" l="1"/>
  <c r="D22" i="17"/>
  <c r="D20" i="17"/>
  <c r="D16" i="17"/>
  <c r="D14" i="17"/>
</calcChain>
</file>

<file path=xl/sharedStrings.xml><?xml version="1.0" encoding="utf-8"?>
<sst xmlns="http://schemas.openxmlformats.org/spreadsheetml/2006/main" count="1780" uniqueCount="99">
  <si>
    <t>Data</t>
  </si>
  <si>
    <t>Project title</t>
  </si>
  <si>
    <t>What is this model?</t>
  </si>
  <si>
    <t>Governance</t>
  </si>
  <si>
    <t>Version number</t>
  </si>
  <si>
    <t>Model owner</t>
  </si>
  <si>
    <t>QA Reviewer</t>
  </si>
  <si>
    <t>Data of last update</t>
  </si>
  <si>
    <t xml:space="preserve">Version </t>
  </si>
  <si>
    <t>Description of changes made</t>
  </si>
  <si>
    <t>Changes signed off by?</t>
  </si>
  <si>
    <t>Date of sign off</t>
  </si>
  <si>
    <t>Changes made by</t>
  </si>
  <si>
    <t>Notes</t>
  </si>
  <si>
    <t>Change Log</t>
  </si>
  <si>
    <t>This sheet logs all changes made to the mode.</t>
  </si>
  <si>
    <t>Table name: ChangeLog_t</t>
  </si>
  <si>
    <t>This sheet explains how to use the model</t>
  </si>
  <si>
    <t>Overview</t>
  </si>
  <si>
    <t>Section</t>
  </si>
  <si>
    <t>Goto Link</t>
  </si>
  <si>
    <t>Sheet Name</t>
  </si>
  <si>
    <t>Front-end</t>
  </si>
  <si>
    <t>Change_log</t>
  </si>
  <si>
    <t>Results sheets</t>
  </si>
  <si>
    <t>What is it used for?</t>
  </si>
  <si>
    <t>Disclaimer</t>
  </si>
  <si>
    <t>Copyright</t>
  </si>
  <si>
    <t>Whilst reasonable steps have been taken by Zero Waste Scotland produce this report and ensure that the content and information contained in this document is correct in all material respects, such content and information may be incomplete, inaccurate and/or out of date.  Accordingly, reliance should not be placed on this document by the Recipient (or any other person) and the Recipient is recommended to seek its own advice in connection with the purposes for which it intends to use the report. Zero Waste Scotland does not accept liability for any loss, damage, cost or expense incurred or arising from reliance on this report.
References made to specific information, methods, models, data, databases, or tools do not imply endorsement by Zero Waste Scotland.</t>
  </si>
  <si>
    <t>This material is licensed under the Open Government Licence v3.0. You can copy it free of charge and may use excerpts from it provided they are not used in a misleading context and you must identify the source of the material and acknowledge Zero Waste Scotland’s copyright. You must not use this report or material from it to endorse or suggest Zero Waste Scotland has endorsed a commercial product or service. For more details please see terms and conditions of the Open Government Licence on our website at www.zerowastescotland.org.uk/OpenGovernmentLicence</t>
  </si>
  <si>
    <t>Material type (WSR)</t>
  </si>
  <si>
    <t>Generated</t>
  </si>
  <si>
    <t>Recycled/Composted</t>
  </si>
  <si>
    <t>Incinerated</t>
  </si>
  <si>
    <t>Landfilled</t>
  </si>
  <si>
    <t>Other diversion</t>
  </si>
  <si>
    <t>Acid, alkaline or saline wastes</t>
  </si>
  <si>
    <t>Animal and mixed food waste</t>
  </si>
  <si>
    <t>Animal faeces, urine and manure</t>
  </si>
  <si>
    <t>Batteries and accumulators wastes</t>
  </si>
  <si>
    <t>Chemical wastes</t>
  </si>
  <si>
    <t>Combustion wastes</t>
  </si>
  <si>
    <t>Common sludges</t>
  </si>
  <si>
    <t>Discarded equipment (excluding discarded vehicles, batteries and accumulators wastes)</t>
  </si>
  <si>
    <t>Discarded vehicles</t>
  </si>
  <si>
    <t>Dredging spoils</t>
  </si>
  <si>
    <t>Glass wastes</t>
  </si>
  <si>
    <t>Health care and biological wastes</t>
  </si>
  <si>
    <t>Household and similar wastes</t>
  </si>
  <si>
    <t>Industrial effluent sludges</t>
  </si>
  <si>
    <t>Metallic wastes, ferrous</t>
  </si>
  <si>
    <t>Metallic wastes, mixed ferrous and non-ferrous</t>
  </si>
  <si>
    <t>Metallic wastes, non-ferrous</t>
  </si>
  <si>
    <t>Mineral waste from construction and demolition</t>
  </si>
  <si>
    <t>Mineral wastes from waste treatment and stabilised wastes</t>
  </si>
  <si>
    <t>Mixed and undifferentiated materials</t>
  </si>
  <si>
    <t>Other mineral wastes</t>
  </si>
  <si>
    <t>Paper and cardboard wastes</t>
  </si>
  <si>
    <t>Plastic wastes</t>
  </si>
  <si>
    <t>Rubber wastes</t>
  </si>
  <si>
    <t>Sludges and liquid wastes from waste treatment</t>
  </si>
  <si>
    <t>Soils</t>
  </si>
  <si>
    <t>Sorting residues</t>
  </si>
  <si>
    <t>Spent solvents</t>
  </si>
  <si>
    <t>Textile wastes</t>
  </si>
  <si>
    <t>Used oils</t>
  </si>
  <si>
    <t>Vegetal wastes</t>
  </si>
  <si>
    <t>Waste containing PCB</t>
  </si>
  <si>
    <t>Wood wastes</t>
  </si>
  <si>
    <t>V01.00</t>
  </si>
  <si>
    <t>RS</t>
  </si>
  <si>
    <t>N/A</t>
  </si>
  <si>
    <t>This change loge lists all changes made to this spreadsheet since its release.</t>
  </si>
  <si>
    <t>Make sure to update the Cover Page whenever a new record is added to the Change_Log table</t>
  </si>
  <si>
    <t>Please use the following format for version number: from 00.00 to 99.99. For example, you could start with version 0.1 when you start building the model. The first final version of the model should have the following version number 01.00</t>
  </si>
  <si>
    <t>Carbon Metric Tonanges 2011-2018</t>
  </si>
  <si>
    <t xml:space="preserve">Zero Waste Scotland Carbon Metric </t>
  </si>
  <si>
    <t>CARBON IMPACTS OVERVIEW 2018</t>
  </si>
  <si>
    <t>CARBON IMPACTS OVERVIEW 2017</t>
  </si>
  <si>
    <t>CARBON IMPACTS OVERVIEW 2016</t>
  </si>
  <si>
    <t>CARBON IMPACTS OVERVIEW 2015</t>
  </si>
  <si>
    <t>CARBON IMPACTS OVERVIEW 2014</t>
  </si>
  <si>
    <t>CARBON IMPACTS OVERVIEW 2013</t>
  </si>
  <si>
    <t>CARBON IMPACTS OVERVIEW 2012</t>
  </si>
  <si>
    <t>CARBON IMPACTS OVERVIEW 2011</t>
  </si>
  <si>
    <t>Total</t>
  </si>
  <si>
    <t>Non-household (tonnes CO2eq.)</t>
  </si>
  <si>
    <t>Household ( tonnes CO2eq.)</t>
  </si>
  <si>
    <t>-</t>
  </si>
  <si>
    <t>2018 CTonnages</t>
  </si>
  <si>
    <t>2017 CTonnages</t>
  </si>
  <si>
    <t>2016 CTonnages</t>
  </si>
  <si>
    <t>2015 CTonnages</t>
  </si>
  <si>
    <t>2014 CTonnages</t>
  </si>
  <si>
    <t>2013 CTonnages</t>
  </si>
  <si>
    <t>2012 CTonnages</t>
  </si>
  <si>
    <t>2011 CTonnages</t>
  </si>
  <si>
    <t xml:space="preserve">This spreadsheet includes a summary of total carbon impacts of Scotland's waste from 2011 to 2018. Tables listed in this spreadsheet were first published in the 2017/2018 Carbon Metric Technical Report (Annex 3 &amp; 4).  It's the user responsibility to read the CM Technical report (Available on Zero Waste Scotland website) to understand the methodology used to compile these factors.
</t>
  </si>
  <si>
    <t>Final version with Total Carbon Tonnages of Scotland's waste from 2011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</si>
</sst>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_ ;\-#,##0\ "/>
  </numFmts>
  <fonts count="19"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6"/>
      <color rgb="FF00B0D2"/>
      <name val="Calibri Light"/>
      <family val="2"/>
      <scheme val="major"/>
    </font>
    <font>
      <sz val="14"/>
      <color rgb="FF00B0D2"/>
      <name val="Calibri Light"/>
      <family val="2"/>
      <scheme val="major"/>
    </font>
    <font>
      <b/>
      <sz val="12"/>
      <color rgb="FF00B0D2"/>
      <name val="Calibri"/>
      <family val="2"/>
      <scheme val="minor"/>
    </font>
    <font>
      <b/>
      <sz val="11"/>
      <color rgb="FFFF0000"/>
      <name val="Calibri"/>
      <family val="2"/>
      <scheme val="minor"/>
    </font>
    <font>
      <sz val="11"/>
      <name val="Calibri"/>
      <family val="2"/>
      <scheme val="minor"/>
    </font>
    <font>
      <b/>
      <sz val="11"/>
      <color rgb="FF0F2B5B"/>
      <name val="Calibri"/>
      <family val="2"/>
      <scheme val="minor"/>
    </font>
    <font>
      <sz val="11"/>
      <color theme="0"/>
      <name val="Calibri"/>
      <family val="2"/>
      <scheme val="minor"/>
    </font>
    <font>
      <sz val="11"/>
      <color rgb="FFFF0000"/>
      <name val="Calibri"/>
      <family val="2"/>
      <scheme val="minor"/>
    </font>
    <font>
      <sz val="18"/>
      <color rgb="FF00B0D2"/>
      <name val="Calibri Light"/>
      <family val="2"/>
      <scheme val="major"/>
    </font>
    <font>
      <b/>
      <sz val="20"/>
      <color rgb="FF00B0D2"/>
      <name val="Calibri Light"/>
      <family val="2"/>
      <scheme val="major"/>
    </font>
    <font>
      <sz val="11"/>
      <color rgb="FF00B0D2"/>
      <name val="Calibri"/>
      <family val="2"/>
      <scheme val="minor"/>
    </font>
    <font>
      <u/>
      <sz val="11"/>
      <color theme="10"/>
      <name val="Calibri"/>
      <family val="2"/>
      <scheme val="minor"/>
    </font>
    <font>
      <sz val="10"/>
      <name val="Arial"/>
      <family val="2"/>
    </font>
    <font>
      <b/>
      <sz val="11"/>
      <name val="Calibri"/>
      <family val="2"/>
      <scheme val="minor"/>
    </font>
  </fonts>
  <fills count="15">
    <fill>
      <patternFill patternType="none"/>
    </fill>
    <fill>
      <patternFill patternType="gray125"/>
    </fill>
    <fill>
      <patternFill patternType="solid">
        <fgColor rgb="FFF2F2F2"/>
      </patternFill>
    </fill>
    <fill>
      <patternFill patternType="solid">
        <fgColor rgb="FFA5A5A5"/>
      </patternFill>
    </fill>
    <fill>
      <patternFill patternType="solid">
        <fgColor rgb="FF00B0D2"/>
        <bgColor indexed="64"/>
      </patternFill>
    </fill>
    <fill>
      <patternFill patternType="solid">
        <fgColor rgb="FF9ED8D2"/>
        <bgColor indexed="64"/>
      </patternFill>
    </fill>
    <fill>
      <patternFill patternType="solid">
        <fgColor rgb="FFFFFF00"/>
        <bgColor indexed="64"/>
      </patternFill>
    </fill>
    <fill>
      <patternFill patternType="solid">
        <fgColor rgb="FFF5B993"/>
        <bgColor indexed="64"/>
      </patternFill>
    </fill>
    <fill>
      <patternFill patternType="solid">
        <fgColor rgb="FFB9CA28"/>
        <bgColor indexed="64"/>
      </patternFill>
    </fill>
    <fill>
      <patternFill patternType="solid">
        <fgColor theme="6" tint="0.39997558519241921"/>
        <bgColor indexed="65"/>
      </patternFill>
    </fill>
    <fill>
      <patternFill patternType="solid">
        <fgColor rgb="FF0F2B5B"/>
        <bgColor indexed="64"/>
      </patternFill>
    </fill>
    <fill>
      <patternFill patternType="solid">
        <fgColor theme="0" tint="-0.14996795556505021"/>
        <bgColor theme="0" tint="-0.14996795556505021"/>
      </patternFill>
    </fill>
    <fill>
      <patternFill patternType="solid">
        <fgColor rgb="FFF3B1AF"/>
        <bgColor indexed="64"/>
      </patternFill>
    </fill>
    <fill>
      <patternFill patternType="solid">
        <fgColor indexed="9"/>
        <bgColor indexed="64"/>
      </patternFill>
    </fill>
    <fill>
      <patternFill patternType="solid">
        <fgColor theme="8" tint="0.59999389629810485"/>
        <bgColor indexed="65"/>
      </patternFill>
    </fill>
  </fills>
  <borders count="4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B0D2"/>
      </left>
      <right style="thin">
        <color rgb="FF00B0D2"/>
      </right>
      <top style="thin">
        <color rgb="FF00B0D2"/>
      </top>
      <bottom style="thin">
        <color rgb="FF00B0D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B0D2"/>
      </left>
      <right style="thin">
        <color rgb="FF00B0D2"/>
      </right>
      <top/>
      <bottom style="thin">
        <color rgb="FF00B0D2"/>
      </bottom>
      <diagonal/>
    </border>
    <border>
      <left style="medium">
        <color indexed="64"/>
      </left>
      <right style="thin">
        <color rgb="FF00B0D2"/>
      </right>
      <top style="medium">
        <color indexed="64"/>
      </top>
      <bottom style="thin">
        <color rgb="FF00B0D2"/>
      </bottom>
      <diagonal/>
    </border>
    <border>
      <left style="thin">
        <color rgb="FF00B0D2"/>
      </left>
      <right style="thin">
        <color rgb="FF00B0D2"/>
      </right>
      <top style="medium">
        <color indexed="64"/>
      </top>
      <bottom style="thin">
        <color rgb="FF00B0D2"/>
      </bottom>
      <diagonal/>
    </border>
    <border>
      <left style="thin">
        <color rgb="FF00B0D2"/>
      </left>
      <right style="medium">
        <color indexed="64"/>
      </right>
      <top style="medium">
        <color indexed="64"/>
      </top>
      <bottom style="thin">
        <color rgb="FF00B0D2"/>
      </bottom>
      <diagonal/>
    </border>
    <border>
      <left style="medium">
        <color indexed="64"/>
      </left>
      <right style="thin">
        <color rgb="FF00B0D2"/>
      </right>
      <top style="thin">
        <color rgb="FF00B0D2"/>
      </top>
      <bottom style="thin">
        <color rgb="FF00B0D2"/>
      </bottom>
      <diagonal/>
    </border>
    <border>
      <left style="thin">
        <color rgb="FF00B0D2"/>
      </left>
      <right style="medium">
        <color indexed="64"/>
      </right>
      <top style="thin">
        <color rgb="FF00B0D2"/>
      </top>
      <bottom style="thin">
        <color rgb="FF00B0D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rgb="FF00B0D2"/>
      </bottom>
      <diagonal/>
    </border>
    <border>
      <left/>
      <right/>
      <top style="medium">
        <color indexed="64"/>
      </top>
      <bottom style="thin">
        <color rgb="FF00B0D2"/>
      </bottom>
      <diagonal/>
    </border>
    <border>
      <left/>
      <right style="medium">
        <color indexed="64"/>
      </right>
      <top style="medium">
        <color indexed="64"/>
      </top>
      <bottom style="thin">
        <color rgb="FF00B0D2"/>
      </bottom>
      <diagonal/>
    </border>
    <border>
      <left style="medium">
        <color indexed="64"/>
      </left>
      <right style="medium">
        <color indexed="64"/>
      </right>
      <top style="medium">
        <color indexed="64"/>
      </top>
      <bottom style="thin">
        <color rgb="FF00B0D2"/>
      </bottom>
      <diagonal/>
    </border>
    <border>
      <left style="medium">
        <color indexed="64"/>
      </left>
      <right style="medium">
        <color indexed="64"/>
      </right>
      <top style="thin">
        <color rgb="FF00B0D2"/>
      </top>
      <bottom style="thin">
        <color rgb="FF00B0D2"/>
      </bottom>
      <diagonal/>
    </border>
    <border>
      <left style="medium">
        <color indexed="64"/>
      </left>
      <right style="medium">
        <color indexed="64"/>
      </right>
      <top/>
      <bottom style="thin">
        <color indexed="23"/>
      </bottom>
      <diagonal/>
    </border>
    <border>
      <left style="medium">
        <color indexed="64"/>
      </left>
      <right style="medium">
        <color indexed="64"/>
      </right>
      <top style="thin">
        <color indexed="23"/>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14" fillId="0" borderId="0" applyNumberFormat="0" applyFill="0" applyBorder="0" applyAlignment="0" applyProtection="0"/>
    <xf numFmtId="0" fontId="13"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3" fontId="1" fillId="12" borderId="16" applyProtection="0">
      <alignment horizontal="center" vertical="center"/>
    </xf>
    <xf numFmtId="0" fontId="10" fillId="0" borderId="0" applyNumberFormat="0" applyProtection="0">
      <alignment horizontal="center" vertical="center"/>
    </xf>
    <xf numFmtId="0" fontId="2" fillId="2" borderId="1" applyNumberFormat="0" applyAlignment="0" applyProtection="0"/>
    <xf numFmtId="0" fontId="9" fillId="7" borderId="16" applyNumberFormat="0" applyProtection="0">
      <alignment horizontal="center" vertical="center"/>
    </xf>
    <xf numFmtId="0" fontId="3" fillId="3" borderId="2" applyNumberFormat="0" applyAlignment="0" applyProtection="0"/>
    <xf numFmtId="0" fontId="8" fillId="6" borderId="0" applyNumberFormat="0" applyBorder="0" applyProtection="0">
      <alignment horizontal="center" vertical="center"/>
    </xf>
    <xf numFmtId="0" fontId="15" fillId="0" borderId="0" applyNumberFormat="0" applyFill="0" applyBorder="0" applyAlignment="0" applyProtection="0"/>
    <xf numFmtId="0" fontId="4" fillId="0" borderId="3" applyNumberFormat="0" applyFill="0" applyAlignment="0" applyProtection="0"/>
    <xf numFmtId="0" fontId="3" fillId="4" borderId="4">
      <alignment horizontal="center" vertical="center" wrapText="1"/>
    </xf>
    <xf numFmtId="0" fontId="1" fillId="5" borderId="16">
      <alignment horizontal="center" vertical="center"/>
    </xf>
    <xf numFmtId="0" fontId="1" fillId="8" borderId="0">
      <alignment horizontal="center" vertical="center"/>
    </xf>
    <xf numFmtId="0" fontId="1" fillId="9" borderId="0" applyNumberFormat="0" applyBorder="0" applyAlignment="0" applyProtection="0"/>
    <xf numFmtId="3" fontId="1" fillId="11" borderId="0">
      <alignment horizontal="center" vertical="center"/>
    </xf>
    <xf numFmtId="0" fontId="16" fillId="0" borderId="0" applyNumberFormat="0" applyFill="0" applyBorder="0" applyAlignment="0" applyProtection="0"/>
    <xf numFmtId="43" fontId="1" fillId="0" borderId="0" applyFont="0" applyFill="0" applyBorder="0" applyAlignment="0" applyProtection="0"/>
    <xf numFmtId="0" fontId="17" fillId="0" borderId="0"/>
    <xf numFmtId="0" fontId="1" fillId="14" borderId="0" applyNumberFormat="0" applyBorder="0" applyAlignment="0" applyProtection="0"/>
  </cellStyleXfs>
  <cellXfs count="101">
    <xf numFmtId="0" fontId="0" fillId="0" borderId="0" xfId="0"/>
    <xf numFmtId="0" fontId="13" fillId="0" borderId="0" xfId="2"/>
    <xf numFmtId="0" fontId="15" fillId="0" borderId="0" xfId="12"/>
    <xf numFmtId="0" fontId="14" fillId="0" borderId="0" xfId="1"/>
    <xf numFmtId="0" fontId="0" fillId="0" borderId="0" xfId="0"/>
    <xf numFmtId="0" fontId="12" fillId="0" borderId="0" xfId="0" applyFont="1"/>
    <xf numFmtId="0" fontId="0" fillId="0" borderId="0" xfId="0" applyFill="1" applyBorder="1"/>
    <xf numFmtId="0" fontId="15" fillId="0" borderId="5" xfId="12" applyBorder="1"/>
    <xf numFmtId="0" fontId="15" fillId="0" borderId="8" xfId="12" applyBorder="1"/>
    <xf numFmtId="0" fontId="15" fillId="0" borderId="10" xfId="12" applyBorder="1"/>
    <xf numFmtId="0" fontId="0" fillId="0" borderId="0" xfId="0" applyAlignment="1">
      <alignment vertical="top"/>
    </xf>
    <xf numFmtId="0" fontId="0" fillId="0" borderId="0" xfId="0" applyAlignment="1">
      <alignment horizontal="center" vertical="top"/>
    </xf>
    <xf numFmtId="0" fontId="3" fillId="4" borderId="16" xfId="14" applyBorder="1" applyAlignment="1">
      <alignment horizontal="center" vertical="center"/>
    </xf>
    <xf numFmtId="0" fontId="0" fillId="0" borderId="0" xfId="0" applyAlignment="1"/>
    <xf numFmtId="0" fontId="0" fillId="0" borderId="0" xfId="0" applyAlignment="1">
      <alignment wrapText="1"/>
    </xf>
    <xf numFmtId="0" fontId="11" fillId="10" borderId="0" xfId="0" applyFont="1" applyFill="1" applyAlignment="1">
      <alignment horizontal="center" vertical="center"/>
    </xf>
    <xf numFmtId="0" fontId="0" fillId="0" borderId="0" xfId="0" applyAlignment="1">
      <alignment horizontal="center"/>
    </xf>
    <xf numFmtId="0" fontId="16" fillId="0" borderId="0" xfId="19" applyBorder="1" applyAlignment="1" applyProtection="1">
      <alignment horizontal="center"/>
    </xf>
    <xf numFmtId="0" fontId="9" fillId="4" borderId="4" xfId="14" applyFont="1" applyAlignment="1">
      <alignment horizontal="center"/>
    </xf>
    <xf numFmtId="0" fontId="1" fillId="0" borderId="0" xfId="15" applyFill="1" applyBorder="1" applyAlignment="1">
      <alignment horizontal="center"/>
    </xf>
    <xf numFmtId="0" fontId="0" fillId="0" borderId="0" xfId="0" applyFill="1" applyBorder="1" applyAlignment="1"/>
    <xf numFmtId="0" fontId="9" fillId="0" borderId="0" xfId="9" applyFill="1" applyBorder="1" applyAlignment="1">
      <alignment horizontal="center"/>
    </xf>
    <xf numFmtId="0" fontId="9" fillId="4" borderId="4" xfId="14" applyFont="1" applyAlignment="1">
      <alignment horizontal="center" wrapText="1"/>
    </xf>
    <xf numFmtId="0" fontId="10" fillId="0" borderId="0" xfId="7" applyFill="1" applyBorder="1" applyAlignment="1">
      <alignment horizontal="center"/>
    </xf>
    <xf numFmtId="0" fontId="16" fillId="0" borderId="0" xfId="19" applyBorder="1" applyAlignment="1" applyProtection="1">
      <alignment horizontal="center" vertical="center"/>
    </xf>
    <xf numFmtId="0" fontId="3" fillId="4" borderId="16" xfId="14" applyBorder="1" applyAlignment="1">
      <alignment horizontal="left" vertical="center"/>
    </xf>
    <xf numFmtId="0" fontId="0" fillId="0" borderId="0" xfId="0" applyAlignment="1">
      <alignment vertical="top" wrapText="1"/>
    </xf>
    <xf numFmtId="0" fontId="3" fillId="4" borderId="21" xfId="14" applyBorder="1">
      <alignment horizontal="center" vertical="center" wrapText="1"/>
    </xf>
    <xf numFmtId="0" fontId="3" fillId="4" borderId="4" xfId="14" applyBorder="1">
      <alignment horizontal="center" vertical="center" wrapText="1"/>
    </xf>
    <xf numFmtId="0" fontId="3" fillId="4" borderId="22" xfId="14" applyBorder="1">
      <alignment horizontal="center" vertical="center" wrapText="1"/>
    </xf>
    <xf numFmtId="0" fontId="1" fillId="9" borderId="13" xfId="17" applyBorder="1" applyAlignment="1">
      <alignment horizontal="center"/>
    </xf>
    <xf numFmtId="0" fontId="1" fillId="9" borderId="14" xfId="17" applyBorder="1" applyAlignment="1">
      <alignment horizontal="center"/>
    </xf>
    <xf numFmtId="14" fontId="1" fillId="9" borderId="15" xfId="17" applyNumberFormat="1" applyBorder="1" applyAlignment="1">
      <alignment horizontal="center"/>
    </xf>
    <xf numFmtId="14" fontId="0" fillId="0" borderId="0" xfId="0" applyNumberFormat="1" applyAlignment="1">
      <alignment horizontal="center"/>
    </xf>
    <xf numFmtId="164" fontId="9" fillId="0" borderId="23" xfId="20" applyNumberFormat="1" applyFont="1" applyBorder="1" applyAlignment="1">
      <alignment horizontal="right" indent="1"/>
    </xf>
    <xf numFmtId="164" fontId="9" fillId="0" borderId="16" xfId="20" applyNumberFormat="1" applyFont="1" applyBorder="1" applyAlignment="1">
      <alignment horizontal="right" indent="1"/>
    </xf>
    <xf numFmtId="164" fontId="9" fillId="0" borderId="24" xfId="20" applyNumberFormat="1" applyFont="1" applyBorder="1" applyAlignment="1">
      <alignment horizontal="right" indent="1"/>
    </xf>
    <xf numFmtId="0" fontId="4" fillId="4" borderId="28" xfId="0" applyFont="1" applyFill="1" applyBorder="1" applyAlignment="1">
      <alignment horizontal="left" wrapText="1"/>
    </xf>
    <xf numFmtId="3" fontId="18" fillId="4" borderId="29" xfId="0" applyNumberFormat="1" applyFont="1" applyFill="1" applyBorder="1" applyAlignment="1">
      <alignment horizontal="right" indent="1"/>
    </xf>
    <xf numFmtId="3" fontId="18" fillId="4" borderId="30" xfId="0" applyNumberFormat="1" applyFont="1" applyFill="1" applyBorder="1" applyAlignment="1">
      <alignment horizontal="right" indent="1"/>
    </xf>
    <xf numFmtId="164" fontId="9" fillId="0" borderId="25" xfId="20" applyNumberFormat="1" applyFont="1" applyBorder="1" applyAlignment="1">
      <alignment horizontal="right" indent="1"/>
    </xf>
    <xf numFmtId="164" fontId="9" fillId="0" borderId="26" xfId="20" applyNumberFormat="1" applyFont="1" applyBorder="1" applyAlignment="1">
      <alignment horizontal="right" indent="1"/>
    </xf>
    <xf numFmtId="164" fontId="9" fillId="0" borderId="27" xfId="20" applyNumberFormat="1" applyFont="1" applyBorder="1" applyAlignment="1">
      <alignment horizontal="right" indent="1"/>
    </xf>
    <xf numFmtId="0" fontId="9" fillId="0" borderId="36" xfId="0" applyFont="1" applyBorder="1" applyAlignment="1">
      <alignment horizontal="left" vertical="center" wrapText="1"/>
    </xf>
    <xf numFmtId="0" fontId="1" fillId="0" borderId="36" xfId="22" applyFill="1" applyBorder="1" applyAlignment="1">
      <alignment horizontal="left" vertical="center" wrapText="1"/>
    </xf>
    <xf numFmtId="0" fontId="9" fillId="0" borderId="37" xfId="0" applyFont="1" applyBorder="1" applyAlignment="1">
      <alignment horizontal="left" vertical="center" wrapText="1"/>
    </xf>
    <xf numFmtId="0" fontId="9" fillId="13" borderId="38" xfId="0" applyFont="1" applyFill="1" applyBorder="1" applyAlignment="1">
      <alignment horizontal="left" vertical="top" wrapText="1"/>
    </xf>
    <xf numFmtId="0" fontId="9" fillId="0" borderId="38" xfId="0" applyFont="1" applyBorder="1" applyAlignment="1">
      <alignment horizontal="left" vertical="top" wrapText="1"/>
    </xf>
    <xf numFmtId="0" fontId="9" fillId="13" borderId="39" xfId="0" applyFont="1" applyFill="1" applyBorder="1" applyAlignment="1">
      <alignment horizontal="left" vertical="top" wrapText="1"/>
    </xf>
    <xf numFmtId="164" fontId="9" fillId="0" borderId="40" xfId="20" applyNumberFormat="1" applyFont="1" applyBorder="1" applyAlignment="1">
      <alignment horizontal="right" indent="1"/>
    </xf>
    <xf numFmtId="164" fontId="9" fillId="0" borderId="41" xfId="20" applyNumberFormat="1" applyFont="1" applyBorder="1" applyAlignment="1">
      <alignment horizontal="right" indent="1"/>
    </xf>
    <xf numFmtId="164" fontId="9" fillId="0" borderId="42" xfId="20" applyNumberFormat="1" applyFont="1" applyBorder="1" applyAlignment="1">
      <alignment horizontal="right" indent="1"/>
    </xf>
    <xf numFmtId="0" fontId="1" fillId="9" borderId="5" xfId="17" applyBorder="1" applyAlignment="1">
      <alignment horizontal="center" vertical="center" wrapText="1"/>
    </xf>
    <xf numFmtId="0" fontId="1" fillId="9" borderId="6" xfId="17" applyBorder="1" applyAlignment="1">
      <alignment horizontal="center" vertical="center" wrapText="1"/>
    </xf>
    <xf numFmtId="0" fontId="1" fillId="9" borderId="7" xfId="17" applyBorder="1" applyAlignment="1">
      <alignment horizontal="center" vertical="center" wrapText="1"/>
    </xf>
    <xf numFmtId="0" fontId="1" fillId="9" borderId="8" xfId="17" applyBorder="1" applyAlignment="1">
      <alignment horizontal="center" vertical="center" wrapText="1"/>
    </xf>
    <xf numFmtId="0" fontId="1" fillId="9" borderId="0" xfId="17" applyBorder="1" applyAlignment="1">
      <alignment horizontal="center" vertical="center" wrapText="1"/>
    </xf>
    <xf numFmtId="0" fontId="1" fillId="9" borderId="9" xfId="17" applyBorder="1" applyAlignment="1">
      <alignment horizontal="center" vertical="center" wrapText="1"/>
    </xf>
    <xf numFmtId="0" fontId="1" fillId="9" borderId="10" xfId="17" applyBorder="1" applyAlignment="1">
      <alignment horizontal="center" vertical="center" wrapText="1"/>
    </xf>
    <xf numFmtId="0" fontId="1" fillId="9" borderId="11" xfId="17" applyBorder="1" applyAlignment="1">
      <alignment horizontal="center" vertical="center" wrapText="1"/>
    </xf>
    <xf numFmtId="0" fontId="1" fillId="9" borderId="12" xfId="17" applyBorder="1" applyAlignment="1">
      <alignment horizontal="center" vertical="center" wrapText="1"/>
    </xf>
    <xf numFmtId="0" fontId="0" fillId="9" borderId="5" xfId="17" applyFont="1" applyBorder="1" applyAlignment="1">
      <alignment horizontal="left" vertical="center" wrapText="1"/>
    </xf>
    <xf numFmtId="0" fontId="1" fillId="9" borderId="6" xfId="17" applyBorder="1" applyAlignment="1">
      <alignment horizontal="left" vertical="center" wrapText="1"/>
    </xf>
    <xf numFmtId="0" fontId="1" fillId="9" borderId="7" xfId="17" applyBorder="1" applyAlignment="1">
      <alignment horizontal="left" vertical="center" wrapText="1"/>
    </xf>
    <xf numFmtId="0" fontId="1" fillId="9" borderId="8" xfId="17" applyBorder="1" applyAlignment="1">
      <alignment horizontal="left" vertical="center" wrapText="1"/>
    </xf>
    <xf numFmtId="0" fontId="1" fillId="9" borderId="0" xfId="17" applyBorder="1" applyAlignment="1">
      <alignment horizontal="left" vertical="center" wrapText="1"/>
    </xf>
    <xf numFmtId="0" fontId="1" fillId="9" borderId="9" xfId="17" applyBorder="1" applyAlignment="1">
      <alignment horizontal="left" vertical="center" wrapText="1"/>
    </xf>
    <xf numFmtId="0" fontId="1" fillId="9" borderId="10" xfId="17" applyBorder="1" applyAlignment="1">
      <alignment horizontal="left" vertical="center" wrapText="1"/>
    </xf>
    <xf numFmtId="0" fontId="1" fillId="9" borderId="11" xfId="17" applyBorder="1" applyAlignment="1">
      <alignment horizontal="left" vertical="center" wrapText="1"/>
    </xf>
    <xf numFmtId="0" fontId="1" fillId="9" borderId="12" xfId="17" applyBorder="1" applyAlignment="1">
      <alignment horizontal="left" vertical="center" wrapText="1"/>
    </xf>
    <xf numFmtId="0" fontId="9" fillId="9" borderId="5" xfId="17" applyFont="1" applyBorder="1" applyAlignment="1">
      <alignment horizontal="left" vertical="top" wrapText="1"/>
    </xf>
    <xf numFmtId="0" fontId="9" fillId="9" borderId="6" xfId="17" applyFont="1" applyBorder="1" applyAlignment="1">
      <alignment horizontal="left" vertical="top" wrapText="1"/>
    </xf>
    <xf numFmtId="0" fontId="9" fillId="9" borderId="7" xfId="17" applyFont="1" applyBorder="1" applyAlignment="1">
      <alignment horizontal="left" vertical="top" wrapText="1"/>
    </xf>
    <xf numFmtId="0" fontId="9" fillId="9" borderId="8" xfId="17" applyFont="1" applyBorder="1" applyAlignment="1">
      <alignment horizontal="left" vertical="top" wrapText="1"/>
    </xf>
    <xf numFmtId="0" fontId="9" fillId="9" borderId="0" xfId="17" applyFont="1" applyAlignment="1">
      <alignment horizontal="left" vertical="top" wrapText="1"/>
    </xf>
    <xf numFmtId="0" fontId="9" fillId="9" borderId="9" xfId="17" applyFont="1" applyBorder="1" applyAlignment="1">
      <alignment horizontal="left" vertical="top" wrapText="1"/>
    </xf>
    <xf numFmtId="0" fontId="9" fillId="9" borderId="10" xfId="17" applyFont="1" applyBorder="1" applyAlignment="1">
      <alignment horizontal="left" vertical="top" wrapText="1"/>
    </xf>
    <xf numFmtId="0" fontId="9" fillId="9" borderId="11" xfId="17" applyFont="1" applyBorder="1" applyAlignment="1">
      <alignment horizontal="left" vertical="top" wrapText="1"/>
    </xf>
    <xf numFmtId="0" fontId="9" fillId="9" borderId="12" xfId="17" applyFont="1" applyBorder="1" applyAlignment="1">
      <alignment horizontal="left" vertical="top" wrapText="1"/>
    </xf>
    <xf numFmtId="3" fontId="0" fillId="11" borderId="5" xfId="18" applyFont="1" applyBorder="1" applyAlignment="1">
      <alignment horizontal="left" vertical="center" wrapText="1"/>
    </xf>
    <xf numFmtId="3" fontId="1" fillId="11" borderId="6" xfId="18" applyBorder="1" applyAlignment="1">
      <alignment horizontal="left" vertical="center" wrapText="1"/>
    </xf>
    <xf numFmtId="3" fontId="1" fillId="11" borderId="7" xfId="18" applyBorder="1" applyAlignment="1">
      <alignment horizontal="left" vertical="center" wrapText="1"/>
    </xf>
    <xf numFmtId="3" fontId="1" fillId="11" borderId="8" xfId="18" applyBorder="1" applyAlignment="1">
      <alignment horizontal="left" vertical="center" wrapText="1"/>
    </xf>
    <xf numFmtId="3" fontId="1" fillId="11" borderId="0" xfId="18" applyAlignment="1">
      <alignment horizontal="left" vertical="center" wrapText="1"/>
    </xf>
    <xf numFmtId="3" fontId="1" fillId="11" borderId="9" xfId="18" applyBorder="1" applyAlignment="1">
      <alignment horizontal="left" vertical="center" wrapText="1"/>
    </xf>
    <xf numFmtId="3" fontId="1" fillId="11" borderId="10" xfId="18" applyBorder="1" applyAlignment="1">
      <alignment horizontal="left" vertical="center" wrapText="1"/>
    </xf>
    <xf numFmtId="3" fontId="1" fillId="11" borderId="11" xfId="18" applyBorder="1" applyAlignment="1">
      <alignment horizontal="left" vertical="center" wrapText="1"/>
    </xf>
    <xf numFmtId="3" fontId="1" fillId="11" borderId="12" xfId="18" applyBorder="1" applyAlignment="1">
      <alignment horizontal="left" vertical="center" wrapText="1"/>
    </xf>
    <xf numFmtId="0" fontId="3" fillId="4" borderId="4" xfId="14" applyAlignment="1">
      <alignment horizontal="left" wrapText="1"/>
    </xf>
    <xf numFmtId="0" fontId="3" fillId="4" borderId="4" xfId="14" applyAlignment="1">
      <alignment horizontal="center" vertical="center"/>
    </xf>
    <xf numFmtId="0" fontId="0" fillId="0" borderId="0" xfId="0" applyAlignment="1">
      <alignment vertical="top" wrapText="1"/>
    </xf>
    <xf numFmtId="0" fontId="3" fillId="4" borderId="16" xfId="14" applyBorder="1" applyAlignment="1">
      <alignment horizontal="center" vertical="center"/>
    </xf>
    <xf numFmtId="0" fontId="3" fillId="4" borderId="17" xfId="14" applyBorder="1" applyAlignment="1">
      <alignment horizontal="left" vertical="center"/>
    </xf>
    <xf numFmtId="0" fontId="3" fillId="4" borderId="34" xfId="14" applyBorder="1" applyAlignment="1">
      <alignment horizontal="center" vertical="top" wrapText="1"/>
    </xf>
    <xf numFmtId="0" fontId="3" fillId="4" borderId="35" xfId="14" applyBorder="1" applyAlignment="1">
      <alignment horizontal="center" vertical="top" wrapText="1"/>
    </xf>
    <xf numFmtId="0" fontId="3" fillId="4" borderId="18" xfId="14" applyBorder="1">
      <alignment horizontal="center" vertical="center" wrapText="1"/>
    </xf>
    <xf numFmtId="0" fontId="3" fillId="4" borderId="19" xfId="14" applyBorder="1">
      <alignment horizontal="center" vertical="center" wrapText="1"/>
    </xf>
    <xf numFmtId="0" fontId="3" fillId="4" borderId="20" xfId="14" applyBorder="1">
      <alignment horizontal="center" vertical="center" wrapText="1"/>
    </xf>
    <xf numFmtId="0" fontId="3" fillId="4" borderId="31" xfId="14" applyBorder="1" applyAlignment="1">
      <alignment horizontal="center" vertical="center" wrapText="1"/>
    </xf>
    <xf numFmtId="0" fontId="3" fillId="4" borderId="32" xfId="14" applyBorder="1" applyAlignment="1">
      <alignment horizontal="center" vertical="center" wrapText="1"/>
    </xf>
    <xf numFmtId="0" fontId="3" fillId="4" borderId="33" xfId="14" applyBorder="1" applyAlignment="1">
      <alignment horizontal="center" vertical="center" wrapText="1"/>
    </xf>
  </cellXfs>
  <cellStyles count="23">
    <cellStyle name="40% - Accent5" xfId="22" builtinId="47"/>
    <cellStyle name="60% - Accent3" xfId="17" builtinId="40"/>
    <cellStyle name="Background_Calculations" xfId="18" xr:uid="{B5840194-BA1A-4385-885C-AEB60BC522AC}"/>
    <cellStyle name="Calculation" xfId="8" builtinId="22" hidden="1"/>
    <cellStyle name="Calculation_2" xfId="15" xr:uid="{81273BAD-5E47-4A02-A599-457831A42A52}"/>
    <cellStyle name="Check Cell" xfId="10" builtinId="23" hidden="1"/>
    <cellStyle name="Check_cell" xfId="16" xr:uid="{042CC187-6FA8-4E02-8E68-AC5B7302C607}"/>
    <cellStyle name="Comma" xfId="20" builtinId="3"/>
    <cellStyle name="Explanatory Text" xfId="12" builtinId="53" customBuiltin="1"/>
    <cellStyle name="Heading 1" xfId="2" builtinId="16" customBuiltin="1"/>
    <cellStyle name="Heading 2" xfId="3" builtinId="17" customBuiltin="1"/>
    <cellStyle name="Heading 3" xfId="4" builtinId="18" customBuiltin="1"/>
    <cellStyle name="Heading 4" xfId="5" builtinId="19" customBuiltin="1"/>
    <cellStyle name="Hyperlink" xfId="19" builtinId="8"/>
    <cellStyle name="Input" xfId="6" builtinId="20" customBuiltin="1"/>
    <cellStyle name="Linked Cell" xfId="9" builtinId="24" customBuiltin="1"/>
    <cellStyle name="Normal" xfId="0" builtinId="0"/>
    <cellStyle name="Normal 2" xfId="21" xr:uid="{74C9160F-366B-4559-830C-A2CD41F0E344}"/>
    <cellStyle name="Output" xfId="7" builtinId="21" customBuiltin="1"/>
    <cellStyle name="Table_Headings" xfId="14" xr:uid="{80F13CCE-8EFC-42E6-9CAD-BD03911FB93C}"/>
    <cellStyle name="Title" xfId="1" builtinId="15" customBuiltin="1"/>
    <cellStyle name="Total" xfId="13" builtinId="25" hidden="1"/>
    <cellStyle name="Warning Text" xfId="11" builtinId="11" customBuiltin="1"/>
  </cellStyles>
  <dxfs count="7">
    <dxf>
      <fill>
        <patternFill patternType="solid">
          <fgColor theme="4" tint="0.79998168889431442"/>
          <bgColor theme="4" tint="0.79998168889431442"/>
        </patternFill>
      </fill>
    </dxf>
    <dxf>
      <fill>
        <patternFill patternType="solid">
          <fgColor theme="0"/>
          <bgColor rgb="FFE5FBFF"/>
        </patternFill>
      </fill>
    </dxf>
    <dxf>
      <font>
        <b/>
        <color theme="1"/>
      </font>
    </dxf>
    <dxf>
      <font>
        <b/>
        <color theme="1"/>
      </font>
    </dxf>
    <dxf>
      <font>
        <b/>
        <color theme="1"/>
      </font>
      <border>
        <top style="double">
          <color theme="4"/>
        </top>
      </border>
    </dxf>
    <dxf>
      <font>
        <b/>
        <color theme="0"/>
      </font>
      <fill>
        <patternFill patternType="solid">
          <fgColor theme="0"/>
          <bgColor rgb="FF00B0D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ZWS_TableStyleMedium" pivot="0" count="7" xr9:uid="{604EB706-E6C9-4685-9373-3567134999A6}">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3B1AF"/>
      <color rgb="FF00FF00"/>
      <color rgb="FFA7FFFF"/>
      <color rgb="FFE5FBFF"/>
      <color rgb="FF00B0D2"/>
      <color rgb="FF9FEFFF"/>
      <color rgb="FF8BECFF"/>
      <color rgb="FFF3C100"/>
      <color rgb="FF0F2B5B"/>
      <color rgb="FFC957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255270</xdr:colOff>
      <xdr:row>0</xdr:row>
      <xdr:rowOff>64770</xdr:rowOff>
    </xdr:from>
    <xdr:to>
      <xdr:col>7</xdr:col>
      <xdr:colOff>482600</xdr:colOff>
      <xdr:row>4</xdr:row>
      <xdr:rowOff>29308</xdr:rowOff>
    </xdr:to>
    <xdr:pic>
      <xdr:nvPicPr>
        <xdr:cNvPr id="3" name="Picture 2">
          <a:extLst>
            <a:ext uri="{FF2B5EF4-FFF2-40B4-BE49-F238E27FC236}">
              <a16:creationId xmlns:a16="http://schemas.microsoft.com/office/drawing/2014/main" id="{5C04D63E-92E0-4B78-805F-821891F9F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3320" y="64770"/>
          <a:ext cx="843280" cy="8432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334359-05B7-45FD-BEFA-751195154D04}" name="ChangeLog_t" displayName="ChangeLog_t" ref="D10:J15" totalsRowShown="0" headerRowCellStyle="Normal">
  <autoFilter ref="D10:J15" xr:uid="{22B12A3A-FFB1-4569-B4E4-EAA17D3386ED}"/>
  <tableColumns count="7">
    <tableColumn id="1" xr3:uid="{D9050E20-3664-4F77-924F-E24B8E8CCA0C}" name="Version "/>
    <tableColumn id="2" xr3:uid="{7DE08688-2B9A-4A17-BC8C-0DC0094FA5AB}" name="Data"/>
    <tableColumn id="3" xr3:uid="{18176113-16F5-4D1A-A604-98990FBAC946}" name="Description of changes made"/>
    <tableColumn id="4" xr3:uid="{7652EADA-98A1-48F4-B26E-74D40634E73F}" name="Changes made by"/>
    <tableColumn id="5" xr3:uid="{A7B66E94-A7D6-4993-86DD-C243BD92CF7C}" name="Changes signed off by?"/>
    <tableColumn id="6" xr3:uid="{E4D40BB4-1A5A-4043-AF45-248532E723D7}" name="Date of sign off"/>
    <tableColumn id="7" xr3:uid="{E5FF7F29-5678-4ED4-8B8F-5432095D2208}" name="Notes"/>
  </tableColumns>
  <tableStyleInfo name="ZWS_TableStyleMedium"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7AC25-5F3A-463D-B2AB-50AB9DDF682B}">
  <sheetPr>
    <tabColor rgb="FF00B0D2"/>
  </sheetPr>
  <dimension ref="A1:L45"/>
  <sheetViews>
    <sheetView showGridLines="0" zoomScaleNormal="100" workbookViewId="0"/>
    <sheetView tabSelected="1" zoomScaleNormal="100" workbookViewId="1"/>
  </sheetViews>
  <sheetFormatPr defaultColWidth="0" defaultRowHeight="14.4" zeroHeight="1" x14ac:dyDescent="0.3"/>
  <cols>
    <col min="1" max="3" width="8.77734375" customWidth="1"/>
    <col min="4" max="4" width="20.21875" customWidth="1"/>
    <col min="5" max="5" width="13.21875" customWidth="1"/>
    <col min="6" max="12" width="8.77734375" customWidth="1"/>
    <col min="13" max="16384" width="8.77734375" hidden="1"/>
  </cols>
  <sheetData>
    <row r="1" spans="1:8" ht="25.8" x14ac:dyDescent="0.5">
      <c r="A1" s="3" t="s">
        <v>75</v>
      </c>
    </row>
    <row r="2" spans="1:8" x14ac:dyDescent="0.3"/>
    <row r="3" spans="1:8" x14ac:dyDescent="0.3"/>
    <row r="4" spans="1:8" x14ac:dyDescent="0.3"/>
    <row r="5" spans="1:8" x14ac:dyDescent="0.3"/>
    <row r="6" spans="1:8" x14ac:dyDescent="0.3"/>
    <row r="7" spans="1:8" ht="24" thickBot="1" x14ac:dyDescent="0.5">
      <c r="B7" s="1" t="s">
        <v>1</v>
      </c>
    </row>
    <row r="8" spans="1:8" x14ac:dyDescent="0.3">
      <c r="C8" s="52" t="s">
        <v>76</v>
      </c>
      <c r="D8" s="53"/>
      <c r="E8" s="53"/>
      <c r="F8" s="53"/>
      <c r="G8" s="53"/>
      <c r="H8" s="54"/>
    </row>
    <row r="9" spans="1:8" x14ac:dyDescent="0.3">
      <c r="C9" s="55"/>
      <c r="D9" s="56"/>
      <c r="E9" s="56"/>
      <c r="F9" s="56"/>
      <c r="G9" s="56"/>
      <c r="H9" s="57"/>
    </row>
    <row r="10" spans="1:8" ht="15" thickBot="1" x14ac:dyDescent="0.35">
      <c r="C10" s="58"/>
      <c r="D10" s="59"/>
      <c r="E10" s="59"/>
      <c r="F10" s="59"/>
      <c r="G10" s="59"/>
      <c r="H10" s="60"/>
    </row>
    <row r="11" spans="1:8" x14ac:dyDescent="0.3"/>
    <row r="12" spans="1:8" ht="24" thickBot="1" x14ac:dyDescent="0.5">
      <c r="B12" s="1" t="s">
        <v>2</v>
      </c>
    </row>
    <row r="13" spans="1:8" x14ac:dyDescent="0.3">
      <c r="C13" s="61" t="s">
        <v>97</v>
      </c>
      <c r="D13" s="62"/>
      <c r="E13" s="62"/>
      <c r="F13" s="62"/>
      <c r="G13" s="62"/>
      <c r="H13" s="63"/>
    </row>
    <row r="14" spans="1:8" x14ac:dyDescent="0.3">
      <c r="C14" s="64"/>
      <c r="D14" s="65"/>
      <c r="E14" s="65"/>
      <c r="F14" s="65"/>
      <c r="G14" s="65"/>
      <c r="H14" s="66"/>
    </row>
    <row r="15" spans="1:8" ht="34.5" customHeight="1" x14ac:dyDescent="0.3">
      <c r="C15" s="64"/>
      <c r="D15" s="65"/>
      <c r="E15" s="65"/>
      <c r="F15" s="65"/>
      <c r="G15" s="65"/>
      <c r="H15" s="66"/>
    </row>
    <row r="16" spans="1:8" x14ac:dyDescent="0.3">
      <c r="C16" s="64"/>
      <c r="D16" s="65"/>
      <c r="E16" s="65"/>
      <c r="F16" s="65"/>
      <c r="G16" s="65"/>
      <c r="H16" s="66"/>
    </row>
    <row r="17" spans="2:8" x14ac:dyDescent="0.3">
      <c r="C17" s="64"/>
      <c r="D17" s="65"/>
      <c r="E17" s="65"/>
      <c r="F17" s="65"/>
      <c r="G17" s="65"/>
      <c r="H17" s="66"/>
    </row>
    <row r="18" spans="2:8" ht="14.55" customHeight="1" x14ac:dyDescent="0.3">
      <c r="C18" s="64"/>
      <c r="D18" s="65"/>
      <c r="E18" s="65"/>
      <c r="F18" s="65"/>
      <c r="G18" s="65"/>
      <c r="H18" s="66"/>
    </row>
    <row r="19" spans="2:8" ht="25.5" customHeight="1" thickBot="1" x14ac:dyDescent="0.35">
      <c r="C19" s="67"/>
      <c r="D19" s="68"/>
      <c r="E19" s="68"/>
      <c r="F19" s="68"/>
      <c r="G19" s="68"/>
      <c r="H19" s="69"/>
    </row>
    <row r="20" spans="2:8" s="4" customFormat="1" x14ac:dyDescent="0.3"/>
    <row r="21" spans="2:8" s="4" customFormat="1" ht="24" thickBot="1" x14ac:dyDescent="0.5">
      <c r="B21" s="1" t="s">
        <v>26</v>
      </c>
    </row>
    <row r="22" spans="2:8" s="4" customFormat="1" x14ac:dyDescent="0.3">
      <c r="C22" s="70" t="s">
        <v>28</v>
      </c>
      <c r="D22" s="71"/>
      <c r="E22" s="71"/>
      <c r="F22" s="71"/>
      <c r="G22" s="71"/>
      <c r="H22" s="72"/>
    </row>
    <row r="23" spans="2:8" s="4" customFormat="1" x14ac:dyDescent="0.3">
      <c r="C23" s="73"/>
      <c r="D23" s="74"/>
      <c r="E23" s="74"/>
      <c r="F23" s="74"/>
      <c r="G23" s="74"/>
      <c r="H23" s="75"/>
    </row>
    <row r="24" spans="2:8" s="4" customFormat="1" x14ac:dyDescent="0.3">
      <c r="C24" s="73"/>
      <c r="D24" s="74"/>
      <c r="E24" s="74"/>
      <c r="F24" s="74"/>
      <c r="G24" s="74"/>
      <c r="H24" s="75"/>
    </row>
    <row r="25" spans="2:8" s="4" customFormat="1" x14ac:dyDescent="0.3">
      <c r="C25" s="73"/>
      <c r="D25" s="74"/>
      <c r="E25" s="74"/>
      <c r="F25" s="74"/>
      <c r="G25" s="74"/>
      <c r="H25" s="75"/>
    </row>
    <row r="26" spans="2:8" s="4" customFormat="1" x14ac:dyDescent="0.3">
      <c r="C26" s="73"/>
      <c r="D26" s="74"/>
      <c r="E26" s="74"/>
      <c r="F26" s="74"/>
      <c r="G26" s="74"/>
      <c r="H26" s="75"/>
    </row>
    <row r="27" spans="2:8" s="4" customFormat="1" x14ac:dyDescent="0.3">
      <c r="C27" s="73"/>
      <c r="D27" s="74"/>
      <c r="E27" s="74"/>
      <c r="F27" s="74"/>
      <c r="G27" s="74"/>
      <c r="H27" s="75"/>
    </row>
    <row r="28" spans="2:8" s="4" customFormat="1" ht="90" customHeight="1" thickBot="1" x14ac:dyDescent="0.35">
      <c r="C28" s="76"/>
      <c r="D28" s="77"/>
      <c r="E28" s="77"/>
      <c r="F28" s="77"/>
      <c r="G28" s="77"/>
      <c r="H28" s="78"/>
    </row>
    <row r="29" spans="2:8" s="4" customFormat="1" x14ac:dyDescent="0.3"/>
    <row r="30" spans="2:8" s="4" customFormat="1" ht="24" thickBot="1" x14ac:dyDescent="0.5">
      <c r="B30" s="1" t="s">
        <v>27</v>
      </c>
    </row>
    <row r="31" spans="2:8" s="4" customFormat="1" x14ac:dyDescent="0.3">
      <c r="C31" s="79" t="s">
        <v>29</v>
      </c>
      <c r="D31" s="80"/>
      <c r="E31" s="80"/>
      <c r="F31" s="80"/>
      <c r="G31" s="80"/>
      <c r="H31" s="81"/>
    </row>
    <row r="32" spans="2:8" s="4" customFormat="1" x14ac:dyDescent="0.3">
      <c r="C32" s="82"/>
      <c r="D32" s="83"/>
      <c r="E32" s="83"/>
      <c r="F32" s="83"/>
      <c r="G32" s="83"/>
      <c r="H32" s="84"/>
    </row>
    <row r="33" spans="2:8" s="4" customFormat="1" ht="97.05" customHeight="1" thickBot="1" x14ac:dyDescent="0.35">
      <c r="C33" s="85"/>
      <c r="D33" s="86"/>
      <c r="E33" s="86"/>
      <c r="F33" s="86"/>
      <c r="G33" s="86"/>
      <c r="H33" s="87"/>
    </row>
    <row r="34" spans="2:8" s="4" customFormat="1" x14ac:dyDescent="0.3"/>
    <row r="35" spans="2:8" s="4" customFormat="1" x14ac:dyDescent="0.3"/>
    <row r="36" spans="2:8" s="4" customFormat="1" x14ac:dyDescent="0.3"/>
    <row r="37" spans="2:8" ht="23.4" x14ac:dyDescent="0.45">
      <c r="B37" s="1" t="s">
        <v>3</v>
      </c>
    </row>
    <row r="38" spans="2:8" ht="15" thickBot="1" x14ac:dyDescent="0.35"/>
    <row r="39" spans="2:8" x14ac:dyDescent="0.3">
      <c r="D39" s="7" t="s">
        <v>4</v>
      </c>
      <c r="E39" s="30" t="s">
        <v>69</v>
      </c>
    </row>
    <row r="40" spans="2:8" x14ac:dyDescent="0.3">
      <c r="D40" s="8" t="s">
        <v>5</v>
      </c>
      <c r="E40" s="31" t="s">
        <v>70</v>
      </c>
    </row>
    <row r="41" spans="2:8" x14ac:dyDescent="0.3">
      <c r="D41" s="8" t="s">
        <v>6</v>
      </c>
      <c r="E41" s="31" t="s">
        <v>71</v>
      </c>
    </row>
    <row r="42" spans="2:8" ht="15" thickBot="1" x14ac:dyDescent="0.35">
      <c r="D42" s="9" t="s">
        <v>7</v>
      </c>
      <c r="E42" s="32">
        <v>44011</v>
      </c>
    </row>
    <row r="43" spans="2:8" x14ac:dyDescent="0.3"/>
    <row r="44" spans="2:8" x14ac:dyDescent="0.3"/>
    <row r="45" spans="2:8" ht="16.05" customHeight="1" x14ac:dyDescent="0.3"/>
  </sheetData>
  <sheetProtection sheet="1" objects="1" scenarios="1"/>
  <mergeCells count="4">
    <mergeCell ref="C8:H10"/>
    <mergeCell ref="C13:H19"/>
    <mergeCell ref="C22:H28"/>
    <mergeCell ref="C31:H3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FED-ACCE-4288-88EC-71D0C15684DD}">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83</v>
      </c>
    </row>
    <row r="2" spans="1:11" x14ac:dyDescent="0.3">
      <c r="A2" s="2"/>
    </row>
    <row r="3" spans="1:11" x14ac:dyDescent="0.3">
      <c r="A3" s="2" t="str">
        <f>CONCATENATE("Summary of "&amp;RIGHT(A1,4)," carbon impacts (tonne CO2 eq.) of wastes from Scotland.")</f>
        <v>Summary of 2012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8000</v>
      </c>
      <c r="H7" s="50" t="s">
        <v>88</v>
      </c>
      <c r="I7" s="50" t="s">
        <v>88</v>
      </c>
      <c r="J7" s="50" t="s">
        <v>88</v>
      </c>
      <c r="K7" s="51" t="s">
        <v>88</v>
      </c>
    </row>
    <row r="8" spans="1:11" x14ac:dyDescent="0.3">
      <c r="A8" s="46" t="s">
        <v>37</v>
      </c>
      <c r="B8" s="34">
        <v>1596100</v>
      </c>
      <c r="C8" s="35">
        <v>-600</v>
      </c>
      <c r="D8" s="35">
        <v>-200</v>
      </c>
      <c r="E8" s="35">
        <v>322600</v>
      </c>
      <c r="F8" s="36">
        <v>100</v>
      </c>
      <c r="G8" s="34">
        <v>2701000</v>
      </c>
      <c r="H8" s="35">
        <v>-2700</v>
      </c>
      <c r="I8" s="35" t="s">
        <v>88</v>
      </c>
      <c r="J8" s="35">
        <v>40200</v>
      </c>
      <c r="K8" s="36" t="s">
        <v>88</v>
      </c>
    </row>
    <row r="9" spans="1:11" x14ac:dyDescent="0.3">
      <c r="A9" s="46" t="s">
        <v>38</v>
      </c>
      <c r="B9" s="34" t="s">
        <v>88</v>
      </c>
      <c r="C9" s="35" t="s">
        <v>88</v>
      </c>
      <c r="D9" s="35" t="s">
        <v>88</v>
      </c>
      <c r="E9" s="35" t="s">
        <v>88</v>
      </c>
      <c r="F9" s="36" t="s">
        <v>88</v>
      </c>
      <c r="G9" s="34" t="s">
        <v>88</v>
      </c>
      <c r="H9" s="35">
        <v>1900</v>
      </c>
      <c r="I9" s="35">
        <v>-14800</v>
      </c>
      <c r="J9" s="35" t="s">
        <v>88</v>
      </c>
      <c r="K9" s="36" t="s">
        <v>88</v>
      </c>
    </row>
    <row r="10" spans="1:11" x14ac:dyDescent="0.3">
      <c r="A10" s="46" t="s">
        <v>39</v>
      </c>
      <c r="B10" s="34">
        <v>4900</v>
      </c>
      <c r="C10" s="35">
        <v>-200</v>
      </c>
      <c r="D10" s="35" t="s">
        <v>88</v>
      </c>
      <c r="E10" s="35" t="s">
        <v>88</v>
      </c>
      <c r="F10" s="36" t="s">
        <v>88</v>
      </c>
      <c r="G10" s="34">
        <v>77100</v>
      </c>
      <c r="H10" s="35">
        <v>-6200</v>
      </c>
      <c r="I10" s="35" t="s">
        <v>88</v>
      </c>
      <c r="J10" s="35" t="s">
        <v>88</v>
      </c>
      <c r="K10" s="36" t="s">
        <v>88</v>
      </c>
    </row>
    <row r="11" spans="1:11" x14ac:dyDescent="0.3">
      <c r="A11" s="46" t="s">
        <v>40</v>
      </c>
      <c r="B11" s="34">
        <v>400</v>
      </c>
      <c r="C11" s="35">
        <v>1200</v>
      </c>
      <c r="D11" s="35" t="s">
        <v>88</v>
      </c>
      <c r="E11" s="35" t="s">
        <v>88</v>
      </c>
      <c r="F11" s="36" t="s">
        <v>88</v>
      </c>
      <c r="G11" s="34">
        <v>145300</v>
      </c>
      <c r="H11" s="35" t="s">
        <v>88</v>
      </c>
      <c r="I11" s="35">
        <v>1000</v>
      </c>
      <c r="J11" s="35" t="s">
        <v>88</v>
      </c>
      <c r="K11" s="36" t="s">
        <v>88</v>
      </c>
    </row>
    <row r="12" spans="1:11" x14ac:dyDescent="0.3">
      <c r="A12" s="46" t="s">
        <v>41</v>
      </c>
      <c r="B12" s="34" t="s">
        <v>88</v>
      </c>
      <c r="C12" s="35" t="s">
        <v>88</v>
      </c>
      <c r="D12" s="35" t="s">
        <v>88</v>
      </c>
      <c r="E12" s="35">
        <v>100</v>
      </c>
      <c r="F12" s="36" t="s">
        <v>88</v>
      </c>
      <c r="G12" s="34" t="s">
        <v>88</v>
      </c>
      <c r="H12" s="35" t="s">
        <v>88</v>
      </c>
      <c r="I12" s="35" t="s">
        <v>88</v>
      </c>
      <c r="J12" s="35">
        <v>3800</v>
      </c>
      <c r="K12" s="36" t="s">
        <v>88</v>
      </c>
    </row>
    <row r="13" spans="1:11" x14ac:dyDescent="0.3">
      <c r="A13" s="46" t="s">
        <v>42</v>
      </c>
      <c r="B13" s="34" t="s">
        <v>88</v>
      </c>
      <c r="C13" s="35" t="s">
        <v>88</v>
      </c>
      <c r="D13" s="35" t="s">
        <v>88</v>
      </c>
      <c r="E13" s="35" t="s">
        <v>88</v>
      </c>
      <c r="F13" s="36" t="s">
        <v>88</v>
      </c>
      <c r="G13" s="34" t="s">
        <v>88</v>
      </c>
      <c r="H13" s="35">
        <v>131500</v>
      </c>
      <c r="I13" s="35">
        <v>7900</v>
      </c>
      <c r="J13" s="35">
        <v>3300</v>
      </c>
      <c r="K13" s="36" t="s">
        <v>88</v>
      </c>
    </row>
    <row r="14" spans="1:11" ht="28.8" x14ac:dyDescent="0.3">
      <c r="A14" s="46" t="s">
        <v>43</v>
      </c>
      <c r="B14" s="34">
        <v>118700</v>
      </c>
      <c r="C14" s="35">
        <v>-6100</v>
      </c>
      <c r="D14" s="35">
        <v>100</v>
      </c>
      <c r="E14" s="35">
        <v>100</v>
      </c>
      <c r="F14" s="36" t="s">
        <v>88</v>
      </c>
      <c r="G14" s="34">
        <v>33400</v>
      </c>
      <c r="H14" s="35" t="s">
        <v>88</v>
      </c>
      <c r="I14" s="35" t="s">
        <v>88</v>
      </c>
      <c r="J14" s="35" t="s">
        <v>88</v>
      </c>
      <c r="K14" s="36" t="s">
        <v>88</v>
      </c>
    </row>
    <row r="15" spans="1:11" x14ac:dyDescent="0.3">
      <c r="A15" s="46" t="s">
        <v>44</v>
      </c>
      <c r="B15" s="34">
        <v>2400</v>
      </c>
      <c r="C15" s="35">
        <v>-600</v>
      </c>
      <c r="D15" s="35" t="s">
        <v>88</v>
      </c>
      <c r="E15" s="35" t="s">
        <v>88</v>
      </c>
      <c r="F15" s="36" t="s">
        <v>88</v>
      </c>
      <c r="G15" s="34">
        <v>377100</v>
      </c>
      <c r="H15" s="35">
        <v>-14900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230900</v>
      </c>
      <c r="C17" s="35">
        <v>-73300</v>
      </c>
      <c r="D17" s="35">
        <v>200</v>
      </c>
      <c r="E17" s="35">
        <v>400</v>
      </c>
      <c r="F17" s="36" t="s">
        <v>88</v>
      </c>
      <c r="G17" s="34">
        <v>124500</v>
      </c>
      <c r="H17" s="35">
        <v>-121000</v>
      </c>
      <c r="I17" s="35" t="s">
        <v>88</v>
      </c>
      <c r="J17" s="35" t="s">
        <v>88</v>
      </c>
      <c r="K17" s="36" t="s">
        <v>88</v>
      </c>
    </row>
    <row r="18" spans="1:11" x14ac:dyDescent="0.3">
      <c r="A18" s="47" t="s">
        <v>47</v>
      </c>
      <c r="B18" s="34" t="s">
        <v>88</v>
      </c>
      <c r="C18" s="35" t="s">
        <v>88</v>
      </c>
      <c r="D18" s="35">
        <v>300</v>
      </c>
      <c r="E18" s="35">
        <v>54900</v>
      </c>
      <c r="F18" s="36" t="s">
        <v>88</v>
      </c>
      <c r="G18" s="34" t="s">
        <v>88</v>
      </c>
      <c r="H18" s="35" t="s">
        <v>88</v>
      </c>
      <c r="I18" s="35">
        <v>100</v>
      </c>
      <c r="J18" s="35">
        <v>2500</v>
      </c>
      <c r="K18" s="36" t="s">
        <v>88</v>
      </c>
    </row>
    <row r="19" spans="1:11" x14ac:dyDescent="0.3">
      <c r="A19" s="46" t="s">
        <v>48</v>
      </c>
      <c r="B19" s="34">
        <v>337200</v>
      </c>
      <c r="C19" s="35">
        <v>-300</v>
      </c>
      <c r="D19" s="35">
        <v>1300</v>
      </c>
      <c r="E19" s="35">
        <v>42900</v>
      </c>
      <c r="F19" s="36" t="s">
        <v>88</v>
      </c>
      <c r="G19" s="34">
        <v>320800</v>
      </c>
      <c r="H19" s="35">
        <v>-1900</v>
      </c>
      <c r="I19" s="35">
        <v>300</v>
      </c>
      <c r="J19" s="35">
        <v>3100</v>
      </c>
      <c r="K19" s="36" t="s">
        <v>88</v>
      </c>
    </row>
    <row r="20" spans="1:11" x14ac:dyDescent="0.3">
      <c r="A20" s="46" t="s">
        <v>49</v>
      </c>
      <c r="B20" s="34" t="s">
        <v>88</v>
      </c>
      <c r="C20" s="35" t="s">
        <v>88</v>
      </c>
      <c r="D20" s="35" t="s">
        <v>88</v>
      </c>
      <c r="E20" s="35" t="s">
        <v>88</v>
      </c>
      <c r="F20" s="36" t="s">
        <v>88</v>
      </c>
      <c r="G20" s="34" t="s">
        <v>88</v>
      </c>
      <c r="H20" s="35">
        <v>500</v>
      </c>
      <c r="I20" s="35">
        <v>3800</v>
      </c>
      <c r="J20" s="35">
        <v>4500</v>
      </c>
      <c r="K20" s="36" t="s">
        <v>88</v>
      </c>
    </row>
    <row r="21" spans="1:11" x14ac:dyDescent="0.3">
      <c r="A21" s="46" t="s">
        <v>50</v>
      </c>
      <c r="B21" s="34">
        <v>4500</v>
      </c>
      <c r="C21" s="35">
        <v>-10800</v>
      </c>
      <c r="D21" s="35" t="s">
        <v>88</v>
      </c>
      <c r="E21" s="35" t="s">
        <v>88</v>
      </c>
      <c r="F21" s="36" t="s">
        <v>88</v>
      </c>
      <c r="G21" s="34">
        <v>622100</v>
      </c>
      <c r="H21" s="35">
        <v>-816300</v>
      </c>
      <c r="I21" s="35" t="s">
        <v>88</v>
      </c>
      <c r="J21" s="35" t="s">
        <v>88</v>
      </c>
      <c r="K21" s="36" t="s">
        <v>88</v>
      </c>
    </row>
    <row r="22" spans="1:11" x14ac:dyDescent="0.3">
      <c r="A22" s="46" t="s">
        <v>51</v>
      </c>
      <c r="B22" s="34">
        <v>359900</v>
      </c>
      <c r="C22" s="35">
        <v>-100400</v>
      </c>
      <c r="D22" s="35">
        <v>100</v>
      </c>
      <c r="E22" s="35">
        <v>300</v>
      </c>
      <c r="F22" s="36">
        <v>-3700</v>
      </c>
      <c r="G22" s="34">
        <v>735100</v>
      </c>
      <c r="H22" s="35">
        <v>-140900</v>
      </c>
      <c r="I22" s="35" t="s">
        <v>88</v>
      </c>
      <c r="J22" s="35" t="s">
        <v>88</v>
      </c>
      <c r="K22" s="36" t="s">
        <v>88</v>
      </c>
    </row>
    <row r="23" spans="1:11" x14ac:dyDescent="0.3">
      <c r="A23" s="46" t="s">
        <v>52</v>
      </c>
      <c r="B23" s="34">
        <v>6300</v>
      </c>
      <c r="C23" s="35">
        <v>-25800</v>
      </c>
      <c r="D23" s="35" t="s">
        <v>88</v>
      </c>
      <c r="E23" s="35" t="s">
        <v>88</v>
      </c>
      <c r="F23" s="36" t="s">
        <v>88</v>
      </c>
      <c r="G23" s="34">
        <v>606400</v>
      </c>
      <c r="H23" s="35">
        <v>-507200</v>
      </c>
      <c r="I23" s="35" t="s">
        <v>88</v>
      </c>
      <c r="J23" s="35" t="s">
        <v>88</v>
      </c>
      <c r="K23" s="36" t="s">
        <v>88</v>
      </c>
    </row>
    <row r="24" spans="1:11" x14ac:dyDescent="0.3">
      <c r="A24" s="46" t="s">
        <v>53</v>
      </c>
      <c r="B24" s="34">
        <v>3100</v>
      </c>
      <c r="C24" s="35">
        <v>200</v>
      </c>
      <c r="D24" s="35">
        <v>100</v>
      </c>
      <c r="E24" s="35">
        <v>100</v>
      </c>
      <c r="F24" s="36" t="s">
        <v>88</v>
      </c>
      <c r="G24" s="34">
        <v>87100</v>
      </c>
      <c r="H24" s="35">
        <v>-56500</v>
      </c>
      <c r="I24" s="35" t="s">
        <v>88</v>
      </c>
      <c r="J24" s="35">
        <v>200</v>
      </c>
      <c r="K24" s="36" t="s">
        <v>88</v>
      </c>
    </row>
    <row r="25" spans="1:11" ht="28.8" x14ac:dyDescent="0.3">
      <c r="A25" s="46" t="s">
        <v>54</v>
      </c>
      <c r="B25" s="34" t="s">
        <v>88</v>
      </c>
      <c r="C25" s="35" t="s">
        <v>88</v>
      </c>
      <c r="D25" s="35" t="s">
        <v>88</v>
      </c>
      <c r="E25" s="35" t="s">
        <v>88</v>
      </c>
      <c r="F25" s="36" t="s">
        <v>88</v>
      </c>
      <c r="G25" s="34" t="s">
        <v>88</v>
      </c>
      <c r="H25" s="35">
        <v>1300</v>
      </c>
      <c r="I25" s="35" t="s">
        <v>88</v>
      </c>
      <c r="J25" s="35">
        <v>3300</v>
      </c>
      <c r="K25" s="36" t="s">
        <v>88</v>
      </c>
    </row>
    <row r="26" spans="1:11" x14ac:dyDescent="0.3">
      <c r="A26" s="46" t="s">
        <v>55</v>
      </c>
      <c r="B26" s="34">
        <v>202800</v>
      </c>
      <c r="C26" s="35">
        <v>-8700</v>
      </c>
      <c r="D26" s="35">
        <v>-100</v>
      </c>
      <c r="E26" s="35" t="s">
        <v>88</v>
      </c>
      <c r="F26" s="36" t="s">
        <v>88</v>
      </c>
      <c r="G26" s="34">
        <v>228800</v>
      </c>
      <c r="H26" s="35">
        <v>-16000</v>
      </c>
      <c r="I26" s="35" t="s">
        <v>88</v>
      </c>
      <c r="J26" s="35">
        <v>5100</v>
      </c>
      <c r="K26" s="36" t="s">
        <v>88</v>
      </c>
    </row>
    <row r="27" spans="1:11" x14ac:dyDescent="0.3">
      <c r="A27" s="46" t="s">
        <v>56</v>
      </c>
      <c r="B27" s="34" t="s">
        <v>88</v>
      </c>
      <c r="C27" s="35" t="s">
        <v>88</v>
      </c>
      <c r="D27" s="35" t="s">
        <v>88</v>
      </c>
      <c r="E27" s="35" t="s">
        <v>88</v>
      </c>
      <c r="F27" s="36" t="s">
        <v>88</v>
      </c>
      <c r="G27" s="34">
        <v>9200</v>
      </c>
      <c r="H27" s="35">
        <v>3600</v>
      </c>
      <c r="I27" s="35" t="s">
        <v>88</v>
      </c>
      <c r="J27" s="35">
        <v>700</v>
      </c>
      <c r="K27" s="36" t="s">
        <v>88</v>
      </c>
    </row>
    <row r="28" spans="1:11" x14ac:dyDescent="0.3">
      <c r="A28" s="46" t="s">
        <v>57</v>
      </c>
      <c r="B28" s="34">
        <v>303500</v>
      </c>
      <c r="C28" s="35">
        <v>-127200</v>
      </c>
      <c r="D28" s="35">
        <v>-1500</v>
      </c>
      <c r="E28" s="35">
        <v>100000</v>
      </c>
      <c r="F28" s="36" t="s">
        <v>88</v>
      </c>
      <c r="G28" s="34">
        <v>321500</v>
      </c>
      <c r="H28" s="35">
        <v>-74000</v>
      </c>
      <c r="I28" s="35">
        <v>-400</v>
      </c>
      <c r="J28" s="35">
        <v>14500</v>
      </c>
      <c r="K28" s="36" t="s">
        <v>88</v>
      </c>
    </row>
    <row r="29" spans="1:11" x14ac:dyDescent="0.3">
      <c r="A29" s="46" t="s">
        <v>58</v>
      </c>
      <c r="B29" s="34">
        <v>819400</v>
      </c>
      <c r="C29" s="35">
        <v>-19300</v>
      </c>
      <c r="D29" s="35">
        <v>12500</v>
      </c>
      <c r="E29" s="35">
        <v>1000</v>
      </c>
      <c r="F29" s="36" t="s">
        <v>88</v>
      </c>
      <c r="G29" s="34">
        <v>599400</v>
      </c>
      <c r="H29" s="35">
        <v>-4700</v>
      </c>
      <c r="I29" s="35">
        <v>1700</v>
      </c>
      <c r="J29" s="35">
        <v>100</v>
      </c>
      <c r="K29" s="36" t="s">
        <v>88</v>
      </c>
    </row>
    <row r="30" spans="1:11" x14ac:dyDescent="0.3">
      <c r="A30" s="46" t="s">
        <v>59</v>
      </c>
      <c r="B30" s="34">
        <v>3800</v>
      </c>
      <c r="C30" s="35">
        <v>-600</v>
      </c>
      <c r="D30" s="35" t="s">
        <v>88</v>
      </c>
      <c r="E30" s="35" t="s">
        <v>88</v>
      </c>
      <c r="F30" s="36" t="s">
        <v>88</v>
      </c>
      <c r="G30" s="34">
        <v>67300</v>
      </c>
      <c r="H30" s="35" t="s">
        <v>88</v>
      </c>
      <c r="I30" s="35" t="s">
        <v>88</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v>100</v>
      </c>
      <c r="K31" s="36" t="s">
        <v>88</v>
      </c>
    </row>
    <row r="32" spans="1:11" x14ac:dyDescent="0.3">
      <c r="A32" s="46" t="s">
        <v>61</v>
      </c>
      <c r="B32" s="34" t="s">
        <v>88</v>
      </c>
      <c r="C32" s="35" t="s">
        <v>88</v>
      </c>
      <c r="D32" s="35" t="s">
        <v>88</v>
      </c>
      <c r="E32" s="35" t="s">
        <v>88</v>
      </c>
      <c r="F32" s="36" t="s">
        <v>88</v>
      </c>
      <c r="G32" s="34" t="s">
        <v>88</v>
      </c>
      <c r="H32" s="35">
        <v>1500</v>
      </c>
      <c r="I32" s="35" t="s">
        <v>88</v>
      </c>
      <c r="J32" s="35">
        <v>1700</v>
      </c>
      <c r="K32" s="36" t="s">
        <v>88</v>
      </c>
    </row>
    <row r="33" spans="1:11" x14ac:dyDescent="0.3">
      <c r="A33" s="46" t="s">
        <v>62</v>
      </c>
      <c r="B33" s="34" t="s">
        <v>88</v>
      </c>
      <c r="C33" s="35" t="s">
        <v>88</v>
      </c>
      <c r="D33" s="35" t="s">
        <v>88</v>
      </c>
      <c r="E33" s="35" t="s">
        <v>88</v>
      </c>
      <c r="F33" s="36" t="s">
        <v>88</v>
      </c>
      <c r="G33" s="34">
        <v>12800</v>
      </c>
      <c r="H33" s="35">
        <v>-6600</v>
      </c>
      <c r="I33" s="35">
        <v>26900</v>
      </c>
      <c r="J33" s="35">
        <v>301800</v>
      </c>
      <c r="K33" s="36" t="s">
        <v>88</v>
      </c>
    </row>
    <row r="34" spans="1:11" x14ac:dyDescent="0.3">
      <c r="A34" s="46" t="s">
        <v>63</v>
      </c>
      <c r="B34" s="34" t="s">
        <v>88</v>
      </c>
      <c r="C34" s="35" t="s">
        <v>88</v>
      </c>
      <c r="D34" s="35" t="s">
        <v>88</v>
      </c>
      <c r="E34" s="35" t="s">
        <v>88</v>
      </c>
      <c r="F34" s="36" t="s">
        <v>88</v>
      </c>
      <c r="G34" s="34">
        <v>87700</v>
      </c>
      <c r="H34" s="35" t="s">
        <v>88</v>
      </c>
      <c r="I34" s="35">
        <v>2600</v>
      </c>
      <c r="J34" s="35" t="s">
        <v>88</v>
      </c>
      <c r="K34" s="36" t="s">
        <v>88</v>
      </c>
    </row>
    <row r="35" spans="1:11" x14ac:dyDescent="0.3">
      <c r="A35" s="46" t="s">
        <v>64</v>
      </c>
      <c r="B35" s="34">
        <v>2226600</v>
      </c>
      <c r="C35" s="35">
        <v>-86500</v>
      </c>
      <c r="D35" s="35">
        <v>700</v>
      </c>
      <c r="E35" s="35">
        <v>49200</v>
      </c>
      <c r="F35" s="36" t="s">
        <v>88</v>
      </c>
      <c r="G35" s="34">
        <v>548600</v>
      </c>
      <c r="H35" s="35">
        <v>-2000</v>
      </c>
      <c r="I35" s="35">
        <v>2100</v>
      </c>
      <c r="J35" s="35">
        <v>1600</v>
      </c>
      <c r="K35" s="36" t="s">
        <v>88</v>
      </c>
    </row>
    <row r="36" spans="1:11" x14ac:dyDescent="0.3">
      <c r="A36" s="46" t="s">
        <v>65</v>
      </c>
      <c r="B36" s="34">
        <v>700</v>
      </c>
      <c r="C36" s="35">
        <v>-400</v>
      </c>
      <c r="D36" s="35" t="s">
        <v>88</v>
      </c>
      <c r="E36" s="35" t="s">
        <v>88</v>
      </c>
      <c r="F36" s="36" t="s">
        <v>88</v>
      </c>
      <c r="G36" s="34">
        <v>143000</v>
      </c>
      <c r="H36" s="35" t="s">
        <v>88</v>
      </c>
      <c r="I36" s="35" t="s">
        <v>88</v>
      </c>
      <c r="J36" s="35" t="s">
        <v>88</v>
      </c>
      <c r="K36" s="36" t="s">
        <v>88</v>
      </c>
    </row>
    <row r="37" spans="1:11" x14ac:dyDescent="0.3">
      <c r="A37" s="46" t="s">
        <v>66</v>
      </c>
      <c r="B37" s="34" t="s">
        <v>88</v>
      </c>
      <c r="C37" s="35">
        <v>-16900</v>
      </c>
      <c r="D37" s="35">
        <v>-100</v>
      </c>
      <c r="E37" s="35">
        <v>16400</v>
      </c>
      <c r="F37" s="36" t="s">
        <v>88</v>
      </c>
      <c r="G37" s="34" t="s">
        <v>88</v>
      </c>
      <c r="H37" s="35">
        <v>-13100</v>
      </c>
      <c r="I37" s="35" t="s">
        <v>88</v>
      </c>
      <c r="J37" s="35">
        <v>1100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58000</v>
      </c>
      <c r="C39" s="41">
        <v>-27600</v>
      </c>
      <c r="D39" s="41">
        <v>-400</v>
      </c>
      <c r="E39" s="41">
        <v>33300</v>
      </c>
      <c r="F39" s="42" t="s">
        <v>88</v>
      </c>
      <c r="G39" s="40">
        <v>105700</v>
      </c>
      <c r="H39" s="41">
        <v>-66500</v>
      </c>
      <c r="I39" s="41">
        <v>-38800</v>
      </c>
      <c r="J39" s="41">
        <v>3000</v>
      </c>
      <c r="K39" s="42" t="s">
        <v>88</v>
      </c>
    </row>
    <row r="40" spans="1:11" ht="15" thickBot="1" x14ac:dyDescent="0.35">
      <c r="A40" s="37" t="s">
        <v>85</v>
      </c>
      <c r="B40" s="38">
        <f>SUM(B7:B39)</f>
        <v>6279200</v>
      </c>
      <c r="C40" s="38">
        <f t="shared" ref="C40:K40" si="0">SUM(C7:C39)</f>
        <v>-503900</v>
      </c>
      <c r="D40" s="38">
        <f t="shared" si="0"/>
        <v>13000</v>
      </c>
      <c r="E40" s="38">
        <f t="shared" si="0"/>
        <v>621300</v>
      </c>
      <c r="F40" s="38">
        <f t="shared" si="0"/>
        <v>-3600</v>
      </c>
      <c r="G40" s="39">
        <f t="shared" si="0"/>
        <v>7961900</v>
      </c>
      <c r="H40" s="39">
        <f t="shared" si="0"/>
        <v>-1710200</v>
      </c>
      <c r="I40" s="39">
        <f t="shared" si="0"/>
        <v>-7600</v>
      </c>
      <c r="J40" s="39">
        <f t="shared" si="0"/>
        <v>390600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8AF4-230E-46A3-BF10-55462D442C8A}">
  <sheetPr>
    <tabColor rgb="FF0F2B5B"/>
  </sheetPr>
  <dimension ref="A1:K41"/>
  <sheetViews>
    <sheetView zoomScaleNormal="100" workbookViewId="0">
      <selection activeCell="A4" sqref="A4"/>
    </sheetView>
    <sheetView workbookViewId="1"/>
  </sheetViews>
  <sheetFormatPr defaultRowHeight="14.4" x14ac:dyDescent="0.3"/>
  <cols>
    <col min="1" max="1" width="41.21875" style="26" customWidth="1"/>
    <col min="2" max="2" width="13.33203125" customWidth="1"/>
    <col min="3" max="3" width="12" customWidth="1"/>
    <col min="4" max="4" width="11.77734375" customWidth="1"/>
    <col min="5" max="5" width="12.21875" customWidth="1"/>
    <col min="6" max="6" width="14.21875" customWidth="1"/>
    <col min="7" max="7" width="15" customWidth="1"/>
    <col min="8" max="8" width="14.33203125" customWidth="1"/>
    <col min="9" max="9" width="13.77734375" customWidth="1"/>
    <col min="10" max="10" width="15.21875" customWidth="1"/>
  </cols>
  <sheetData>
    <row r="1" spans="1:11" ht="25.8" x14ac:dyDescent="0.5">
      <c r="A1" s="3" t="s">
        <v>84</v>
      </c>
    </row>
    <row r="2" spans="1:11" x14ac:dyDescent="0.3">
      <c r="A2" s="2"/>
    </row>
    <row r="3" spans="1:11" x14ac:dyDescent="0.3">
      <c r="A3" s="2" t="str">
        <f>CONCATENATE("Summary of "&amp;RIGHT(A1,4)," carbon impacts (tonne CO2 eq.) of wastes from Scotland.")</f>
        <v>Summary of 2011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8400</v>
      </c>
      <c r="H7" s="50" t="s">
        <v>88</v>
      </c>
      <c r="I7" s="50" t="s">
        <v>88</v>
      </c>
      <c r="J7" s="50" t="s">
        <v>88</v>
      </c>
      <c r="K7" s="51" t="s">
        <v>88</v>
      </c>
    </row>
    <row r="8" spans="1:11" x14ac:dyDescent="0.3">
      <c r="A8" s="46" t="s">
        <v>37</v>
      </c>
      <c r="B8" s="34">
        <v>1602700</v>
      </c>
      <c r="C8" s="35">
        <v>-400</v>
      </c>
      <c r="D8" s="35">
        <v>-200</v>
      </c>
      <c r="E8" s="35">
        <v>301800</v>
      </c>
      <c r="F8" s="36">
        <v>100</v>
      </c>
      <c r="G8" s="34">
        <v>3038600</v>
      </c>
      <c r="H8" s="35">
        <v>-1400</v>
      </c>
      <c r="I8" s="35">
        <v>-100</v>
      </c>
      <c r="J8" s="35">
        <v>90700</v>
      </c>
      <c r="K8" s="36" t="s">
        <v>88</v>
      </c>
    </row>
    <row r="9" spans="1:11" x14ac:dyDescent="0.3">
      <c r="A9" s="46" t="s">
        <v>38</v>
      </c>
      <c r="B9" s="34" t="s">
        <v>88</v>
      </c>
      <c r="C9" s="35" t="s">
        <v>88</v>
      </c>
      <c r="D9" s="35" t="s">
        <v>88</v>
      </c>
      <c r="E9" s="35" t="s">
        <v>88</v>
      </c>
      <c r="F9" s="36" t="s">
        <v>88</v>
      </c>
      <c r="G9" s="34" t="s">
        <v>88</v>
      </c>
      <c r="H9" s="35" t="s">
        <v>88</v>
      </c>
      <c r="I9" s="35">
        <v>-14400</v>
      </c>
      <c r="J9" s="35" t="s">
        <v>88</v>
      </c>
      <c r="K9" s="36" t="s">
        <v>88</v>
      </c>
    </row>
    <row r="10" spans="1:11" x14ac:dyDescent="0.3">
      <c r="A10" s="46" t="s">
        <v>39</v>
      </c>
      <c r="B10" s="34">
        <v>4800</v>
      </c>
      <c r="C10" s="35">
        <v>-300</v>
      </c>
      <c r="D10" s="35" t="s">
        <v>88</v>
      </c>
      <c r="E10" s="35" t="s">
        <v>88</v>
      </c>
      <c r="F10" s="36" t="s">
        <v>88</v>
      </c>
      <c r="G10" s="34">
        <v>127800</v>
      </c>
      <c r="H10" s="35">
        <v>-9000</v>
      </c>
      <c r="I10" s="35" t="s">
        <v>88</v>
      </c>
      <c r="J10" s="35" t="s">
        <v>88</v>
      </c>
      <c r="K10" s="36" t="s">
        <v>88</v>
      </c>
    </row>
    <row r="11" spans="1:11" x14ac:dyDescent="0.3">
      <c r="A11" s="46" t="s">
        <v>40</v>
      </c>
      <c r="B11" s="34">
        <v>300</v>
      </c>
      <c r="C11" s="35">
        <v>1000</v>
      </c>
      <c r="D11" s="35" t="s">
        <v>88</v>
      </c>
      <c r="E11" s="35" t="s">
        <v>88</v>
      </c>
      <c r="F11" s="36" t="s">
        <v>88</v>
      </c>
      <c r="G11" s="34">
        <v>269800</v>
      </c>
      <c r="H11" s="35">
        <v>203800</v>
      </c>
      <c r="I11" s="35">
        <v>10500</v>
      </c>
      <c r="J11" s="35" t="s">
        <v>88</v>
      </c>
      <c r="K11" s="36" t="s">
        <v>88</v>
      </c>
    </row>
    <row r="12" spans="1:11" x14ac:dyDescent="0.3">
      <c r="A12" s="46" t="s">
        <v>41</v>
      </c>
      <c r="B12" s="34" t="s">
        <v>88</v>
      </c>
      <c r="C12" s="35" t="s">
        <v>88</v>
      </c>
      <c r="D12" s="35" t="s">
        <v>88</v>
      </c>
      <c r="E12" s="35">
        <v>100</v>
      </c>
      <c r="F12" s="36" t="s">
        <v>88</v>
      </c>
      <c r="G12" s="34" t="s">
        <v>88</v>
      </c>
      <c r="H12" s="35" t="s">
        <v>88</v>
      </c>
      <c r="I12" s="35" t="s">
        <v>88</v>
      </c>
      <c r="J12" s="35">
        <v>4200</v>
      </c>
      <c r="K12" s="36" t="s">
        <v>88</v>
      </c>
    </row>
    <row r="13" spans="1:11" x14ac:dyDescent="0.3">
      <c r="A13" s="46" t="s">
        <v>42</v>
      </c>
      <c r="B13" s="34" t="s">
        <v>88</v>
      </c>
      <c r="C13" s="35" t="s">
        <v>88</v>
      </c>
      <c r="D13" s="35" t="s">
        <v>88</v>
      </c>
      <c r="E13" s="35" t="s">
        <v>88</v>
      </c>
      <c r="F13" s="36" t="s">
        <v>88</v>
      </c>
      <c r="G13" s="34" t="s">
        <v>88</v>
      </c>
      <c r="H13" s="35">
        <v>42600</v>
      </c>
      <c r="I13" s="35">
        <v>8800</v>
      </c>
      <c r="J13" s="35">
        <v>3300</v>
      </c>
      <c r="K13" s="36" t="s">
        <v>88</v>
      </c>
    </row>
    <row r="14" spans="1:11" ht="28.8" x14ac:dyDescent="0.3">
      <c r="A14" s="46" t="s">
        <v>43</v>
      </c>
      <c r="B14" s="34">
        <v>130900</v>
      </c>
      <c r="C14" s="35">
        <v>-6600</v>
      </c>
      <c r="D14" s="35">
        <v>100</v>
      </c>
      <c r="E14" s="35">
        <v>100</v>
      </c>
      <c r="F14" s="36" t="s">
        <v>88</v>
      </c>
      <c r="G14" s="34">
        <v>62000</v>
      </c>
      <c r="H14" s="35">
        <v>-100</v>
      </c>
      <c r="I14" s="35" t="s">
        <v>88</v>
      </c>
      <c r="J14" s="35" t="s">
        <v>88</v>
      </c>
      <c r="K14" s="36" t="s">
        <v>88</v>
      </c>
    </row>
    <row r="15" spans="1:11" x14ac:dyDescent="0.3">
      <c r="A15" s="46" t="s">
        <v>44</v>
      </c>
      <c r="B15" s="34">
        <v>2700</v>
      </c>
      <c r="C15" s="35">
        <v>-600</v>
      </c>
      <c r="D15" s="35" t="s">
        <v>88</v>
      </c>
      <c r="E15" s="35" t="s">
        <v>88</v>
      </c>
      <c r="F15" s="36" t="s">
        <v>88</v>
      </c>
      <c r="G15" s="34">
        <v>396200</v>
      </c>
      <c r="H15" s="35">
        <v>-2800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255900</v>
      </c>
      <c r="C17" s="35">
        <v>-72000</v>
      </c>
      <c r="D17" s="35">
        <v>300</v>
      </c>
      <c r="E17" s="35">
        <v>500</v>
      </c>
      <c r="F17" s="36" t="s">
        <v>88</v>
      </c>
      <c r="G17" s="34">
        <v>84500</v>
      </c>
      <c r="H17" s="35">
        <v>-140200</v>
      </c>
      <c r="I17" s="35" t="s">
        <v>88</v>
      </c>
      <c r="J17" s="35" t="s">
        <v>88</v>
      </c>
      <c r="K17" s="36" t="s">
        <v>88</v>
      </c>
    </row>
    <row r="18" spans="1:11" x14ac:dyDescent="0.3">
      <c r="A18" s="47" t="s">
        <v>47</v>
      </c>
      <c r="B18" s="34" t="s">
        <v>88</v>
      </c>
      <c r="C18" s="35" t="s">
        <v>88</v>
      </c>
      <c r="D18" s="35">
        <v>500</v>
      </c>
      <c r="E18" s="35">
        <v>60200</v>
      </c>
      <c r="F18" s="36" t="s">
        <v>88</v>
      </c>
      <c r="G18" s="34" t="s">
        <v>88</v>
      </c>
      <c r="H18" s="35" t="s">
        <v>88</v>
      </c>
      <c r="I18" s="35">
        <v>200</v>
      </c>
      <c r="J18" s="35">
        <v>2300</v>
      </c>
      <c r="K18" s="36" t="s">
        <v>88</v>
      </c>
    </row>
    <row r="19" spans="1:11" x14ac:dyDescent="0.3">
      <c r="A19" s="46" t="s">
        <v>48</v>
      </c>
      <c r="B19" s="34">
        <v>379300</v>
      </c>
      <c r="C19" s="35">
        <v>-300</v>
      </c>
      <c r="D19" s="35">
        <v>1900</v>
      </c>
      <c r="E19" s="35">
        <v>45900</v>
      </c>
      <c r="F19" s="36" t="s">
        <v>88</v>
      </c>
      <c r="G19" s="34">
        <v>469400</v>
      </c>
      <c r="H19" s="35">
        <v>-3600</v>
      </c>
      <c r="I19" s="35">
        <v>800</v>
      </c>
      <c r="J19" s="35">
        <v>9900</v>
      </c>
      <c r="K19" s="36" t="s">
        <v>88</v>
      </c>
    </row>
    <row r="20" spans="1:11" x14ac:dyDescent="0.3">
      <c r="A20" s="46" t="s">
        <v>49</v>
      </c>
      <c r="B20" s="34" t="s">
        <v>88</v>
      </c>
      <c r="C20" s="35" t="s">
        <v>88</v>
      </c>
      <c r="D20" s="35" t="s">
        <v>88</v>
      </c>
      <c r="E20" s="35" t="s">
        <v>88</v>
      </c>
      <c r="F20" s="36" t="s">
        <v>88</v>
      </c>
      <c r="G20" s="34" t="s">
        <v>88</v>
      </c>
      <c r="H20" s="35">
        <v>200</v>
      </c>
      <c r="I20" s="35">
        <v>1500</v>
      </c>
      <c r="J20" s="35">
        <v>5100</v>
      </c>
      <c r="K20" s="36" t="s">
        <v>88</v>
      </c>
    </row>
    <row r="21" spans="1:11" x14ac:dyDescent="0.3">
      <c r="A21" s="46" t="s">
        <v>50</v>
      </c>
      <c r="B21" s="34">
        <v>4300</v>
      </c>
      <c r="C21" s="35">
        <v>-10800</v>
      </c>
      <c r="D21" s="35" t="s">
        <v>88</v>
      </c>
      <c r="E21" s="35" t="s">
        <v>88</v>
      </c>
      <c r="F21" s="36" t="s">
        <v>88</v>
      </c>
      <c r="G21" s="34">
        <v>806100</v>
      </c>
      <c r="H21" s="35">
        <v>-936800</v>
      </c>
      <c r="I21" s="35" t="s">
        <v>88</v>
      </c>
      <c r="J21" s="35">
        <v>100</v>
      </c>
      <c r="K21" s="36" t="s">
        <v>88</v>
      </c>
    </row>
    <row r="22" spans="1:11" x14ac:dyDescent="0.3">
      <c r="A22" s="46" t="s">
        <v>51</v>
      </c>
      <c r="B22" s="34">
        <v>395500</v>
      </c>
      <c r="C22" s="35">
        <v>-90800</v>
      </c>
      <c r="D22" s="35">
        <v>200</v>
      </c>
      <c r="E22" s="35">
        <v>300</v>
      </c>
      <c r="F22" s="36">
        <v>-8900</v>
      </c>
      <c r="G22" s="34">
        <v>819700</v>
      </c>
      <c r="H22" s="35">
        <v>-83500</v>
      </c>
      <c r="I22" s="35" t="s">
        <v>88</v>
      </c>
      <c r="J22" s="35" t="s">
        <v>88</v>
      </c>
      <c r="K22" s="36" t="s">
        <v>88</v>
      </c>
    </row>
    <row r="23" spans="1:11" x14ac:dyDescent="0.3">
      <c r="A23" s="46" t="s">
        <v>52</v>
      </c>
      <c r="B23" s="34">
        <v>7000</v>
      </c>
      <c r="C23" s="35">
        <v>-19400</v>
      </c>
      <c r="D23" s="35" t="s">
        <v>88</v>
      </c>
      <c r="E23" s="35" t="s">
        <v>88</v>
      </c>
      <c r="F23" s="36" t="s">
        <v>88</v>
      </c>
      <c r="G23" s="34">
        <v>753600</v>
      </c>
      <c r="H23" s="35">
        <v>-457600</v>
      </c>
      <c r="I23" s="35" t="s">
        <v>88</v>
      </c>
      <c r="J23" s="35" t="s">
        <v>88</v>
      </c>
      <c r="K23" s="36" t="s">
        <v>88</v>
      </c>
    </row>
    <row r="24" spans="1:11" x14ac:dyDescent="0.3">
      <c r="A24" s="46" t="s">
        <v>53</v>
      </c>
      <c r="B24" s="34">
        <v>3400</v>
      </c>
      <c r="C24" s="35">
        <v>200</v>
      </c>
      <c r="D24" s="35">
        <v>200</v>
      </c>
      <c r="E24" s="35">
        <v>100</v>
      </c>
      <c r="F24" s="36" t="s">
        <v>88</v>
      </c>
      <c r="G24" s="34">
        <v>113600</v>
      </c>
      <c r="H24" s="35">
        <v>-68600</v>
      </c>
      <c r="I24" s="35" t="s">
        <v>88</v>
      </c>
      <c r="J24" s="35">
        <v>400</v>
      </c>
      <c r="K24" s="36" t="s">
        <v>88</v>
      </c>
    </row>
    <row r="25" spans="1:11" ht="28.8" x14ac:dyDescent="0.3">
      <c r="A25" s="46" t="s">
        <v>54</v>
      </c>
      <c r="B25" s="34" t="s">
        <v>88</v>
      </c>
      <c r="C25" s="35" t="s">
        <v>88</v>
      </c>
      <c r="D25" s="35" t="s">
        <v>88</v>
      </c>
      <c r="E25" s="35" t="s">
        <v>88</v>
      </c>
      <c r="F25" s="36" t="s">
        <v>88</v>
      </c>
      <c r="G25" s="34" t="s">
        <v>88</v>
      </c>
      <c r="H25" s="35">
        <v>400</v>
      </c>
      <c r="I25" s="35" t="s">
        <v>88</v>
      </c>
      <c r="J25" s="35">
        <v>2700</v>
      </c>
      <c r="K25" s="36" t="s">
        <v>88</v>
      </c>
    </row>
    <row r="26" spans="1:11" x14ac:dyDescent="0.3">
      <c r="A26" s="46" t="s">
        <v>55</v>
      </c>
      <c r="B26" s="34">
        <v>21200</v>
      </c>
      <c r="C26" s="35">
        <v>-18500</v>
      </c>
      <c r="D26" s="35" t="s">
        <v>88</v>
      </c>
      <c r="E26" s="35" t="s">
        <v>88</v>
      </c>
      <c r="F26" s="36" t="s">
        <v>88</v>
      </c>
      <c r="G26" s="34">
        <v>303200</v>
      </c>
      <c r="H26" s="35">
        <v>-41500</v>
      </c>
      <c r="I26" s="35">
        <v>-900</v>
      </c>
      <c r="J26" s="35">
        <v>8100</v>
      </c>
      <c r="K26" s="36" t="s">
        <v>88</v>
      </c>
    </row>
    <row r="27" spans="1:11" x14ac:dyDescent="0.3">
      <c r="A27" s="46" t="s">
        <v>56</v>
      </c>
      <c r="B27" s="34" t="s">
        <v>88</v>
      </c>
      <c r="C27" s="35" t="s">
        <v>88</v>
      </c>
      <c r="D27" s="35" t="s">
        <v>88</v>
      </c>
      <c r="E27" s="35" t="s">
        <v>88</v>
      </c>
      <c r="F27" s="36" t="s">
        <v>88</v>
      </c>
      <c r="G27" s="34">
        <v>6800</v>
      </c>
      <c r="H27" s="35">
        <v>1900</v>
      </c>
      <c r="I27" s="35" t="s">
        <v>88</v>
      </c>
      <c r="J27" s="35">
        <v>600</v>
      </c>
      <c r="K27" s="36" t="s">
        <v>88</v>
      </c>
    </row>
    <row r="28" spans="1:11" x14ac:dyDescent="0.3">
      <c r="A28" s="46" t="s">
        <v>57</v>
      </c>
      <c r="B28" s="34">
        <v>345100</v>
      </c>
      <c r="C28" s="35">
        <v>-132000</v>
      </c>
      <c r="D28" s="35">
        <v>-2100</v>
      </c>
      <c r="E28" s="35">
        <v>109300</v>
      </c>
      <c r="F28" s="36" t="s">
        <v>88</v>
      </c>
      <c r="G28" s="34">
        <v>455000</v>
      </c>
      <c r="H28" s="35">
        <v>-56700</v>
      </c>
      <c r="I28" s="35">
        <v>-1100</v>
      </c>
      <c r="J28" s="35">
        <v>45900</v>
      </c>
      <c r="K28" s="36" t="s">
        <v>88</v>
      </c>
    </row>
    <row r="29" spans="1:11" x14ac:dyDescent="0.3">
      <c r="A29" s="46" t="s">
        <v>58</v>
      </c>
      <c r="B29" s="34">
        <v>941600</v>
      </c>
      <c r="C29" s="35">
        <v>-16600</v>
      </c>
      <c r="D29" s="35">
        <v>18100</v>
      </c>
      <c r="E29" s="35">
        <v>1100</v>
      </c>
      <c r="F29" s="36" t="s">
        <v>88</v>
      </c>
      <c r="G29" s="34">
        <v>801900</v>
      </c>
      <c r="H29" s="35">
        <v>-46200</v>
      </c>
      <c r="I29" s="35">
        <v>4400</v>
      </c>
      <c r="J29" s="35">
        <v>400</v>
      </c>
      <c r="K29" s="36" t="s">
        <v>88</v>
      </c>
    </row>
    <row r="30" spans="1:11" x14ac:dyDescent="0.3">
      <c r="A30" s="46" t="s">
        <v>59</v>
      </c>
      <c r="B30" s="34">
        <v>3800</v>
      </c>
      <c r="C30" s="35">
        <v>-700</v>
      </c>
      <c r="D30" s="35" t="s">
        <v>88</v>
      </c>
      <c r="E30" s="35" t="s">
        <v>88</v>
      </c>
      <c r="F30" s="36" t="s">
        <v>88</v>
      </c>
      <c r="G30" s="34">
        <v>77300</v>
      </c>
      <c r="H30" s="35" t="s">
        <v>88</v>
      </c>
      <c r="I30" s="35">
        <v>22300</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t="s">
        <v>88</v>
      </c>
      <c r="K31" s="36" t="s">
        <v>88</v>
      </c>
    </row>
    <row r="32" spans="1:11" x14ac:dyDescent="0.3">
      <c r="A32" s="46" t="s">
        <v>61</v>
      </c>
      <c r="B32" s="34" t="s">
        <v>88</v>
      </c>
      <c r="C32" s="35" t="s">
        <v>88</v>
      </c>
      <c r="D32" s="35" t="s">
        <v>88</v>
      </c>
      <c r="E32" s="35" t="s">
        <v>88</v>
      </c>
      <c r="F32" s="36" t="s">
        <v>88</v>
      </c>
      <c r="G32" s="34" t="s">
        <v>88</v>
      </c>
      <c r="H32" s="35">
        <v>2500</v>
      </c>
      <c r="I32" s="35" t="s">
        <v>88</v>
      </c>
      <c r="J32" s="35">
        <v>1700</v>
      </c>
      <c r="K32" s="36" t="s">
        <v>88</v>
      </c>
    </row>
    <row r="33" spans="1:11" x14ac:dyDescent="0.3">
      <c r="A33" s="46" t="s">
        <v>62</v>
      </c>
      <c r="B33" s="34" t="s">
        <v>88</v>
      </c>
      <c r="C33" s="35" t="s">
        <v>88</v>
      </c>
      <c r="D33" s="35" t="s">
        <v>88</v>
      </c>
      <c r="E33" s="35" t="s">
        <v>88</v>
      </c>
      <c r="F33" s="36" t="s">
        <v>88</v>
      </c>
      <c r="G33" s="34">
        <v>2200</v>
      </c>
      <c r="H33" s="35">
        <v>-17900</v>
      </c>
      <c r="I33" s="35">
        <v>14000</v>
      </c>
      <c r="J33" s="35">
        <v>232500</v>
      </c>
      <c r="K33" s="36" t="s">
        <v>88</v>
      </c>
    </row>
    <row r="34" spans="1:11" x14ac:dyDescent="0.3">
      <c r="A34" s="46" t="s">
        <v>63</v>
      </c>
      <c r="B34" s="34" t="s">
        <v>88</v>
      </c>
      <c r="C34" s="35" t="s">
        <v>88</v>
      </c>
      <c r="D34" s="35" t="s">
        <v>88</v>
      </c>
      <c r="E34" s="35" t="s">
        <v>88</v>
      </c>
      <c r="F34" s="36" t="s">
        <v>88</v>
      </c>
      <c r="G34" s="34">
        <v>92900</v>
      </c>
      <c r="H34" s="35" t="s">
        <v>88</v>
      </c>
      <c r="I34" s="35">
        <v>300</v>
      </c>
      <c r="J34" s="35" t="s">
        <v>88</v>
      </c>
      <c r="K34" s="36" t="s">
        <v>88</v>
      </c>
    </row>
    <row r="35" spans="1:11" x14ac:dyDescent="0.3">
      <c r="A35" s="46" t="s">
        <v>64</v>
      </c>
      <c r="B35" s="34">
        <v>2510500</v>
      </c>
      <c r="C35" s="35">
        <v>-87500</v>
      </c>
      <c r="D35" s="35">
        <v>900</v>
      </c>
      <c r="E35" s="35">
        <v>53600</v>
      </c>
      <c r="F35" s="36" t="s">
        <v>88</v>
      </c>
      <c r="G35" s="34">
        <v>707300</v>
      </c>
      <c r="H35" s="35">
        <v>-3800</v>
      </c>
      <c r="I35" s="35">
        <v>1500</v>
      </c>
      <c r="J35" s="35">
        <v>5800</v>
      </c>
      <c r="K35" s="36" t="s">
        <v>88</v>
      </c>
    </row>
    <row r="36" spans="1:11" x14ac:dyDescent="0.3">
      <c r="A36" s="46" t="s">
        <v>65</v>
      </c>
      <c r="B36" s="34">
        <v>800</v>
      </c>
      <c r="C36" s="35">
        <v>-400</v>
      </c>
      <c r="D36" s="35" t="s">
        <v>88</v>
      </c>
      <c r="E36" s="35" t="s">
        <v>88</v>
      </c>
      <c r="F36" s="36" t="s">
        <v>88</v>
      </c>
      <c r="G36" s="34">
        <v>93900</v>
      </c>
      <c r="H36" s="35" t="s">
        <v>88</v>
      </c>
      <c r="I36" s="35" t="s">
        <v>88</v>
      </c>
      <c r="J36" s="35" t="s">
        <v>88</v>
      </c>
      <c r="K36" s="36" t="s">
        <v>88</v>
      </c>
    </row>
    <row r="37" spans="1:11" x14ac:dyDescent="0.3">
      <c r="A37" s="46" t="s">
        <v>66</v>
      </c>
      <c r="B37" s="34" t="s">
        <v>88</v>
      </c>
      <c r="C37" s="35">
        <v>-17600</v>
      </c>
      <c r="D37" s="35">
        <v>-200</v>
      </c>
      <c r="E37" s="35">
        <v>17600</v>
      </c>
      <c r="F37" s="36" t="s">
        <v>88</v>
      </c>
      <c r="G37" s="34" t="s">
        <v>88</v>
      </c>
      <c r="H37" s="35">
        <v>-9100</v>
      </c>
      <c r="I37" s="35" t="s">
        <v>88</v>
      </c>
      <c r="J37" s="35">
        <v>2200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58900</v>
      </c>
      <c r="C39" s="41">
        <v>-26300</v>
      </c>
      <c r="D39" s="41">
        <v>-600</v>
      </c>
      <c r="E39" s="41">
        <v>35800</v>
      </c>
      <c r="F39" s="42" t="s">
        <v>88</v>
      </c>
      <c r="G39" s="40">
        <v>67700</v>
      </c>
      <c r="H39" s="41" t="s">
        <v>88</v>
      </c>
      <c r="I39" s="41" t="s">
        <v>88</v>
      </c>
      <c r="J39" s="41" t="s">
        <v>88</v>
      </c>
      <c r="K39" s="42" t="s">
        <v>88</v>
      </c>
    </row>
    <row r="40" spans="1:11" ht="15" thickBot="1" x14ac:dyDescent="0.35">
      <c r="A40" s="37" t="s">
        <v>85</v>
      </c>
      <c r="B40" s="38">
        <f>SUM(B7:B39)</f>
        <v>6668700</v>
      </c>
      <c r="C40" s="38">
        <f t="shared" ref="C40:K40" si="0">SUM(C7:C39)</f>
        <v>-499600</v>
      </c>
      <c r="D40" s="38">
        <f t="shared" si="0"/>
        <v>19100</v>
      </c>
      <c r="E40" s="38">
        <f t="shared" si="0"/>
        <v>626400</v>
      </c>
      <c r="F40" s="38">
        <f t="shared" si="0"/>
        <v>-8800</v>
      </c>
      <c r="G40" s="39">
        <f t="shared" si="0"/>
        <v>9557900</v>
      </c>
      <c r="H40" s="39">
        <f t="shared" si="0"/>
        <v>-1627400</v>
      </c>
      <c r="I40" s="39">
        <f t="shared" si="0"/>
        <v>47800</v>
      </c>
      <c r="J40" s="39">
        <f t="shared" si="0"/>
        <v>415900</v>
      </c>
      <c r="K40" s="39">
        <f t="shared" si="0"/>
        <v>0</v>
      </c>
    </row>
    <row r="41" spans="1:11" x14ac:dyDescent="0.3">
      <c r="B41" s="4"/>
      <c r="C41" s="4"/>
      <c r="D41" s="4"/>
      <c r="E41" s="4"/>
      <c r="F41" s="4"/>
      <c r="G41" s="4"/>
      <c r="H41" s="4"/>
      <c r="I41" s="4"/>
      <c r="J41" s="4"/>
    </row>
  </sheetData>
  <sheetProtection sheet="1" objects="1" scenarios="1"/>
  <mergeCells count="3">
    <mergeCell ref="A5:A6"/>
    <mergeCell ref="B5:F5"/>
    <mergeCell ref="G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C291-7D32-4497-8EBF-E5D4DC559D63}">
  <sheetPr>
    <tabColor rgb="FF00B0D2"/>
  </sheetPr>
  <dimension ref="A1:K58"/>
  <sheetViews>
    <sheetView showGridLines="0" zoomScaleNormal="100" workbookViewId="0"/>
    <sheetView zoomScaleNormal="100" workbookViewId="1"/>
  </sheetViews>
  <sheetFormatPr defaultColWidth="0" defaultRowHeight="14.4" zeroHeight="1" x14ac:dyDescent="0.3"/>
  <cols>
    <col min="1" max="2" width="9.21875" style="4" customWidth="1"/>
    <col min="3" max="3" width="24.21875" style="4" customWidth="1"/>
    <col min="4" max="4" width="13" style="4" customWidth="1"/>
    <col min="5" max="5" width="25.21875" style="4" customWidth="1"/>
    <col min="6" max="6" width="104.44140625" style="4" customWidth="1"/>
    <col min="7" max="9" width="9.21875" style="4" customWidth="1"/>
    <col min="10" max="11" width="0" style="4" hidden="1" customWidth="1"/>
    <col min="12" max="16384" width="9.21875" style="4" hidden="1"/>
  </cols>
  <sheetData>
    <row r="1" spans="1:9" ht="25.8" x14ac:dyDescent="0.5">
      <c r="A1" s="3" t="s">
        <v>18</v>
      </c>
    </row>
    <row r="2" spans="1:9" x14ac:dyDescent="0.3">
      <c r="A2" s="2" t="s">
        <v>17</v>
      </c>
    </row>
    <row r="3" spans="1:9" x14ac:dyDescent="0.3"/>
    <row r="4" spans="1:9" x14ac:dyDescent="0.3"/>
    <row r="5" spans="1:9" x14ac:dyDescent="0.3">
      <c r="B5" s="6"/>
      <c r="C5" s="6"/>
      <c r="D5" s="6"/>
      <c r="E5" s="6"/>
      <c r="F5" s="6"/>
      <c r="G5" s="6"/>
      <c r="H5" s="6"/>
      <c r="I5" s="6"/>
    </row>
    <row r="6" spans="1:9" x14ac:dyDescent="0.3">
      <c r="B6" s="6"/>
      <c r="C6" s="89" t="s">
        <v>18</v>
      </c>
      <c r="D6" s="89"/>
      <c r="E6" s="89"/>
      <c r="F6" s="89"/>
      <c r="G6" s="6"/>
      <c r="H6" s="6"/>
      <c r="I6" s="6"/>
    </row>
    <row r="7" spans="1:9" x14ac:dyDescent="0.3">
      <c r="B7" s="6"/>
      <c r="C7" s="10"/>
      <c r="D7" s="11"/>
      <c r="E7" s="10"/>
      <c r="F7" s="10"/>
      <c r="G7" s="6"/>
      <c r="H7" s="6"/>
      <c r="I7" s="6"/>
    </row>
    <row r="8" spans="1:9" ht="78.45" customHeight="1" x14ac:dyDescent="0.3">
      <c r="B8" s="6"/>
      <c r="C8" s="10"/>
      <c r="D8" s="90" t="str">
        <f>Cover_Page!C13</f>
        <v xml:space="preserve">This spreadsheet includes a summary of total carbon impacts of Scotland's waste from 2011 to 2018. Tables listed in this spreadsheet were first published in the 2017/2018 Carbon Metric Technical Report (Annex 3 &amp; 4).  It's the user responsibility to read the CM Technical report (Available on Zero Waste Scotland website) to understand the methodology used to compile these factors.
</v>
      </c>
      <c r="E8" s="90"/>
      <c r="F8" s="90"/>
      <c r="G8" s="6"/>
      <c r="H8" s="6"/>
      <c r="I8" s="6"/>
    </row>
    <row r="9" spans="1:9" x14ac:dyDescent="0.3">
      <c r="B9" s="6"/>
      <c r="C9" s="10"/>
      <c r="D9" s="11"/>
      <c r="E9" s="10"/>
      <c r="F9" s="10"/>
      <c r="G9" s="6"/>
      <c r="H9" s="6"/>
      <c r="I9" s="6"/>
    </row>
    <row r="10" spans="1:9" x14ac:dyDescent="0.3">
      <c r="B10" s="6"/>
      <c r="C10" s="91"/>
      <c r="D10" s="91"/>
      <c r="E10" s="91"/>
      <c r="F10" s="91"/>
      <c r="G10" s="6"/>
      <c r="H10" s="6"/>
      <c r="I10" s="6"/>
    </row>
    <row r="11" spans="1:9" x14ac:dyDescent="0.3">
      <c r="B11" s="6"/>
      <c r="C11" s="25" t="s">
        <v>19</v>
      </c>
      <c r="D11" s="12" t="s">
        <v>20</v>
      </c>
      <c r="E11" s="12" t="s">
        <v>21</v>
      </c>
      <c r="F11" s="12" t="s">
        <v>25</v>
      </c>
      <c r="G11" s="6"/>
      <c r="H11" s="6"/>
      <c r="I11" s="6"/>
    </row>
    <row r="12" spans="1:9" x14ac:dyDescent="0.3">
      <c r="B12" s="6"/>
      <c r="C12" s="92" t="s">
        <v>22</v>
      </c>
      <c r="D12" s="92"/>
      <c r="E12" s="92"/>
      <c r="F12" s="92"/>
      <c r="G12" s="6"/>
      <c r="H12" s="6"/>
      <c r="I12" s="6"/>
    </row>
    <row r="13" spans="1:9" x14ac:dyDescent="0.3">
      <c r="B13" s="6"/>
      <c r="C13" s="13"/>
      <c r="D13" s="13"/>
      <c r="E13" s="13"/>
      <c r="F13" s="13"/>
      <c r="G13" s="6"/>
      <c r="H13" s="6"/>
      <c r="I13" s="6"/>
    </row>
    <row r="14" spans="1:9" x14ac:dyDescent="0.3">
      <c r="B14" s="6"/>
      <c r="C14" s="16"/>
      <c r="D14" s="17" t="str">
        <f>HYPERLINK("#'"&amp;$E14&amp;"'!A1","Goto")</f>
        <v>Goto</v>
      </c>
      <c r="E14" s="18" t="s">
        <v>18</v>
      </c>
      <c r="F14" s="13"/>
      <c r="G14" s="6"/>
      <c r="H14" s="6"/>
      <c r="I14" s="6"/>
    </row>
    <row r="15" spans="1:9" x14ac:dyDescent="0.3">
      <c r="B15" s="6"/>
      <c r="C15" s="19"/>
      <c r="D15" s="17"/>
      <c r="E15" s="20"/>
      <c r="F15" s="20"/>
      <c r="G15" s="6"/>
      <c r="H15" s="6"/>
      <c r="I15" s="6"/>
    </row>
    <row r="16" spans="1:9" x14ac:dyDescent="0.3">
      <c r="B16" s="6"/>
      <c r="C16" s="21"/>
      <c r="D16" s="17" t="str">
        <f t="shared" ref="D16" si="0">HYPERLINK("#'"&amp;$E16&amp;"'!A1","Goto")</f>
        <v>Goto</v>
      </c>
      <c r="E16" s="22" t="s">
        <v>23</v>
      </c>
      <c r="F16" s="20" t="s">
        <v>72</v>
      </c>
      <c r="G16" s="6"/>
      <c r="H16" s="6"/>
      <c r="I16" s="6"/>
    </row>
    <row r="17" spans="2:9" x14ac:dyDescent="0.3">
      <c r="B17" s="6"/>
      <c r="C17" s="23"/>
      <c r="D17" s="17"/>
      <c r="E17" s="20"/>
      <c r="F17" s="20"/>
      <c r="G17" s="6"/>
      <c r="H17" s="6"/>
      <c r="I17" s="6"/>
    </row>
    <row r="18" spans="2:9" ht="15" customHeight="1" x14ac:dyDescent="0.3">
      <c r="C18" s="88" t="s">
        <v>24</v>
      </c>
      <c r="D18" s="88"/>
      <c r="E18" s="88"/>
      <c r="F18" s="88"/>
    </row>
    <row r="19" spans="2:9" ht="15" customHeight="1" x14ac:dyDescent="0.3">
      <c r="C19" s="13"/>
      <c r="D19" s="13"/>
      <c r="E19" s="13"/>
      <c r="F19" s="14"/>
    </row>
    <row r="20" spans="2:9" ht="15" customHeight="1" x14ac:dyDescent="0.3">
      <c r="C20" s="13"/>
      <c r="D20" s="24" t="str">
        <f>HYPERLINK("#'"&amp;$E20&amp;"'!A1","Goto")</f>
        <v>Goto</v>
      </c>
      <c r="E20" s="15" t="s">
        <v>89</v>
      </c>
      <c r="F20" s="14" t="str">
        <f ca="1">INDIRECT(CONCATENATE("'",E20,"'!A3"),TRUE)</f>
        <v>Summary of 2018 carbon impacts (tonne CO2 eq.) of wastes from Scotland.</v>
      </c>
    </row>
    <row r="21" spans="2:9" ht="15" customHeight="1" x14ac:dyDescent="0.3">
      <c r="C21" s="13"/>
      <c r="D21" s="13"/>
      <c r="E21" s="13"/>
      <c r="F21" s="13"/>
    </row>
    <row r="22" spans="2:9" ht="15" customHeight="1" x14ac:dyDescent="0.3">
      <c r="D22" s="24" t="str">
        <f>HYPERLINK("#'"&amp;$E22&amp;"'!A1","Goto")</f>
        <v>Goto</v>
      </c>
      <c r="E22" s="15" t="s">
        <v>90</v>
      </c>
      <c r="F22" s="14" t="str">
        <f ca="1">INDIRECT(CONCATENATE("'",E22,"'!A3"),TRUE)</f>
        <v>Summary of 2017 carbon impacts (tonne CO2 eq.) of wastes from Scotland.</v>
      </c>
    </row>
    <row r="23" spans="2:9" ht="15" customHeight="1" x14ac:dyDescent="0.3"/>
    <row r="24" spans="2:9" ht="15" customHeight="1" x14ac:dyDescent="0.3">
      <c r="D24" s="24" t="str">
        <f>HYPERLINK("#'"&amp;$E24&amp;"'!A1","Goto")</f>
        <v>Goto</v>
      </c>
      <c r="E24" s="15" t="s">
        <v>91</v>
      </c>
      <c r="F24" s="14" t="str">
        <f ca="1">INDIRECT(CONCATENATE("'",E24,"'!A3"),TRUE)</f>
        <v>Summary of 2016 carbon impacts (tonne CO2 eq.) of wastes from Scotland.</v>
      </c>
    </row>
    <row r="25" spans="2:9" ht="15" customHeight="1" x14ac:dyDescent="0.3"/>
    <row r="26" spans="2:9" x14ac:dyDescent="0.3">
      <c r="D26" s="24" t="str">
        <f>HYPERLINK("#'"&amp;$E26&amp;"'!A1","Goto")</f>
        <v>Goto</v>
      </c>
      <c r="E26" s="15" t="s">
        <v>92</v>
      </c>
      <c r="F26" s="14" t="str">
        <f ca="1">INDIRECT(CONCATENATE("'",E26,"'!A3"),TRUE)</f>
        <v>Summary of 2015 carbon impacts (tonne CO2 eq.) of wastes from Scotland.</v>
      </c>
    </row>
    <row r="27" spans="2:9" x14ac:dyDescent="0.3">
      <c r="D27" s="13"/>
      <c r="E27" s="13"/>
    </row>
    <row r="28" spans="2:9" x14ac:dyDescent="0.3">
      <c r="D28" s="24" t="str">
        <f>HYPERLINK("#'"&amp;$E28&amp;"'!A1","Goto")</f>
        <v>Goto</v>
      </c>
      <c r="E28" s="15" t="s">
        <v>93</v>
      </c>
      <c r="F28" s="14" t="str">
        <f ca="1">INDIRECT(CONCATENATE("'",E28,"'!A3"),TRUE)</f>
        <v>Summary of 2014 carbon impacts (tonne CO2 eq.) of wastes from Scotland.</v>
      </c>
    </row>
    <row r="29" spans="2:9" x14ac:dyDescent="0.3">
      <c r="D29" s="13"/>
      <c r="E29" s="13"/>
    </row>
    <row r="30" spans="2:9" x14ac:dyDescent="0.3">
      <c r="D30" s="24" t="str">
        <f>HYPERLINK("#'"&amp;$E30&amp;"'!A1","Goto")</f>
        <v>Goto</v>
      </c>
      <c r="E30" s="15" t="s">
        <v>94</v>
      </c>
      <c r="F30" s="14" t="str">
        <f ca="1">INDIRECT(CONCATENATE("'",E30,"'!A3"),TRUE)</f>
        <v>Summary of 2013 carbon impacts (tonne CO2 eq.) of wastes from Scotland.</v>
      </c>
    </row>
    <row r="31" spans="2:9" x14ac:dyDescent="0.3"/>
    <row r="32" spans="2:9" x14ac:dyDescent="0.3">
      <c r="D32" s="24" t="str">
        <f>HYPERLINK("#'"&amp;$E32&amp;"'!A1","Goto")</f>
        <v>Goto</v>
      </c>
      <c r="E32" s="15" t="s">
        <v>95</v>
      </c>
      <c r="F32" s="14" t="str">
        <f ca="1">INDIRECT(CONCATENATE("'",E32,"'!A3"),TRUE)</f>
        <v>Summary of 2012 carbon impacts (tonne CO2 eq.) of wastes from Scotland.</v>
      </c>
    </row>
    <row r="33" spans="4:6" x14ac:dyDescent="0.3"/>
    <row r="34" spans="4:6" x14ac:dyDescent="0.3">
      <c r="D34" s="24" t="str">
        <f>HYPERLINK("#'"&amp;$E34&amp;"'!A1","Goto")</f>
        <v>Goto</v>
      </c>
      <c r="E34" s="15" t="s">
        <v>96</v>
      </c>
      <c r="F34" s="14" t="str">
        <f ca="1">INDIRECT(CONCATENATE("'",E34,"'!A3"),TRUE)</f>
        <v>Summary of 2011 carbon impacts (tonne CO2 eq.) of wastes from Scotland.</v>
      </c>
    </row>
    <row r="35" spans="4:6" x14ac:dyDescent="0.3">
      <c r="D35" s="13"/>
      <c r="E35" s="13"/>
    </row>
    <row r="36" spans="4:6" x14ac:dyDescent="0.3"/>
    <row r="37" spans="4:6" x14ac:dyDescent="0.3"/>
    <row r="38" spans="4:6" x14ac:dyDescent="0.3"/>
    <row r="39" spans="4:6" x14ac:dyDescent="0.3"/>
    <row r="40" spans="4:6" x14ac:dyDescent="0.3"/>
    <row r="41" spans="4:6" hidden="1" x14ac:dyDescent="0.3"/>
    <row r="42" spans="4:6" hidden="1" x14ac:dyDescent="0.3"/>
    <row r="43" spans="4:6" hidden="1" x14ac:dyDescent="0.3"/>
    <row r="44" spans="4:6" hidden="1" x14ac:dyDescent="0.3"/>
    <row r="45" spans="4:6" hidden="1" x14ac:dyDescent="0.3"/>
    <row r="46" spans="4:6" hidden="1" x14ac:dyDescent="0.3"/>
    <row r="47" spans="4:6" hidden="1" x14ac:dyDescent="0.3"/>
    <row r="48" spans="4:6"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sheetData>
  <sheetProtection sheet="1" objects="1" scenarios="1"/>
  <mergeCells count="5">
    <mergeCell ref="C18:F18"/>
    <mergeCell ref="C6:F6"/>
    <mergeCell ref="D8:F8"/>
    <mergeCell ref="C10:F10"/>
    <mergeCell ref="C12:F1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1322-702E-42B8-8C5A-6F36B3AFE384}">
  <sheetPr>
    <tabColor rgb="FF00B0D2"/>
  </sheetPr>
  <dimension ref="A1:R20"/>
  <sheetViews>
    <sheetView showGridLines="0" workbookViewId="0"/>
    <sheetView workbookViewId="1"/>
  </sheetViews>
  <sheetFormatPr defaultColWidth="0" defaultRowHeight="14.4" zeroHeight="1" x14ac:dyDescent="0.3"/>
  <cols>
    <col min="1" max="3" width="8.77734375" customWidth="1"/>
    <col min="4" max="4" width="9.5546875" customWidth="1"/>
    <col min="5" max="5" width="13.77734375" customWidth="1"/>
    <col min="6" max="6" width="35.77734375" customWidth="1"/>
    <col min="7" max="8" width="21.77734375" customWidth="1"/>
    <col min="9" max="9" width="23.21875" customWidth="1"/>
    <col min="10" max="10" width="40.5546875" customWidth="1"/>
    <col min="11" max="18" width="8.77734375" customWidth="1"/>
    <col min="19" max="16384" width="8.77734375" hidden="1"/>
  </cols>
  <sheetData>
    <row r="1" spans="1:10" ht="25.8" x14ac:dyDescent="0.5">
      <c r="A1" s="3" t="s">
        <v>14</v>
      </c>
    </row>
    <row r="2" spans="1:10" x14ac:dyDescent="0.3">
      <c r="A2" s="2" t="s">
        <v>15</v>
      </c>
    </row>
    <row r="3" spans="1:10" x14ac:dyDescent="0.3">
      <c r="A3" s="2" t="s">
        <v>74</v>
      </c>
    </row>
    <row r="4" spans="1:10" x14ac:dyDescent="0.3">
      <c r="A4" s="2" t="s">
        <v>73</v>
      </c>
    </row>
    <row r="5" spans="1:10" x14ac:dyDescent="0.3"/>
    <row r="6" spans="1:10" x14ac:dyDescent="0.3"/>
    <row r="7" spans="1:10" x14ac:dyDescent="0.3"/>
    <row r="8" spans="1:10" x14ac:dyDescent="0.3"/>
    <row r="9" spans="1:10" x14ac:dyDescent="0.3">
      <c r="D9" s="5" t="s">
        <v>16</v>
      </c>
    </row>
    <row r="10" spans="1:10" x14ac:dyDescent="0.3">
      <c r="D10" s="4" t="s">
        <v>8</v>
      </c>
      <c r="E10" s="4" t="s">
        <v>0</v>
      </c>
      <c r="F10" s="4" t="s">
        <v>9</v>
      </c>
      <c r="G10" s="4" t="s">
        <v>12</v>
      </c>
      <c r="H10" s="4" t="s">
        <v>10</v>
      </c>
      <c r="I10" s="4" t="s">
        <v>11</v>
      </c>
      <c r="J10" s="4" t="s">
        <v>13</v>
      </c>
    </row>
    <row r="11" spans="1:10" x14ac:dyDescent="0.3">
      <c r="D11" s="16" t="s">
        <v>69</v>
      </c>
      <c r="E11" s="33">
        <v>44011</v>
      </c>
      <c r="F11" s="16" t="s">
        <v>98</v>
      </c>
      <c r="G11" s="16" t="s">
        <v>70</v>
      </c>
      <c r="H11" s="16" t="s">
        <v>71</v>
      </c>
      <c r="I11" s="16" t="s">
        <v>71</v>
      </c>
    </row>
    <row r="12" spans="1:10" x14ac:dyDescent="0.3"/>
    <row r="13" spans="1:10" x14ac:dyDescent="0.3"/>
    <row r="14" spans="1:10" x14ac:dyDescent="0.3"/>
    <row r="15" spans="1:10" x14ac:dyDescent="0.3"/>
    <row r="16" spans="1:10" x14ac:dyDescent="0.3"/>
    <row r="17" x14ac:dyDescent="0.3"/>
    <row r="18" x14ac:dyDescent="0.3"/>
    <row r="19" x14ac:dyDescent="0.3"/>
    <row r="20" x14ac:dyDescent="0.3"/>
  </sheetData>
  <sheetProtection sheet="1" objects="1" scenarios="1"/>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D476-4E55-4E22-A070-B35EACE30B41}">
  <sheetPr>
    <tabColor rgb="FF0F2B5B"/>
  </sheetPr>
  <dimension ref="A1:K40"/>
  <sheetViews>
    <sheetView tabSelected="1"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77</v>
      </c>
    </row>
    <row r="2" spans="1:11" x14ac:dyDescent="0.3">
      <c r="A2" s="2"/>
    </row>
    <row r="3" spans="1:11" x14ac:dyDescent="0.3">
      <c r="A3" s="2" t="str">
        <f>CONCATENATE("Summary of "&amp;RIGHT(A1,4)," carbon impacts (tonne CO2 eq.) of wastes from Scotland.")</f>
        <v>Summary of 2018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8.8" x14ac:dyDescent="0.3">
      <c r="A6" s="94"/>
      <c r="B6" s="27" t="s">
        <v>31</v>
      </c>
      <c r="C6" s="28" t="s">
        <v>32</v>
      </c>
      <c r="D6" s="28" t="s">
        <v>33</v>
      </c>
      <c r="E6" s="28" t="s">
        <v>34</v>
      </c>
      <c r="F6" s="29" t="s">
        <v>35</v>
      </c>
      <c r="G6" s="27" t="s">
        <v>31</v>
      </c>
      <c r="H6" s="28" t="s">
        <v>32</v>
      </c>
      <c r="I6" s="28" t="s">
        <v>33</v>
      </c>
      <c r="J6" s="28" t="s">
        <v>34</v>
      </c>
      <c r="K6" s="29" t="s">
        <v>35</v>
      </c>
    </row>
    <row r="7" spans="1:11" x14ac:dyDescent="0.3">
      <c r="A7" s="43" t="s">
        <v>36</v>
      </c>
      <c r="B7" s="34">
        <v>0</v>
      </c>
      <c r="C7" s="35">
        <v>0</v>
      </c>
      <c r="D7" s="35">
        <v>0</v>
      </c>
      <c r="E7" s="35">
        <v>0</v>
      </c>
      <c r="F7" s="36">
        <v>0</v>
      </c>
      <c r="G7" s="34">
        <v>6400</v>
      </c>
      <c r="H7" s="35">
        <v>0</v>
      </c>
      <c r="I7" s="35">
        <v>0</v>
      </c>
      <c r="J7" s="35">
        <v>0</v>
      </c>
      <c r="K7" s="36">
        <v>0</v>
      </c>
    </row>
    <row r="8" spans="1:11" x14ac:dyDescent="0.3">
      <c r="A8" s="43" t="s">
        <v>37</v>
      </c>
      <c r="B8" s="34">
        <v>1636100</v>
      </c>
      <c r="C8" s="35">
        <v>-1700</v>
      </c>
      <c r="D8" s="35">
        <v>-100</v>
      </c>
      <c r="E8" s="35">
        <v>246600</v>
      </c>
      <c r="F8" s="36">
        <v>200</v>
      </c>
      <c r="G8" s="34">
        <v>766500</v>
      </c>
      <c r="H8" s="35">
        <v>-4700</v>
      </c>
      <c r="I8" s="35">
        <v>0</v>
      </c>
      <c r="J8" s="35">
        <v>0</v>
      </c>
      <c r="K8" s="36">
        <v>0</v>
      </c>
    </row>
    <row r="9" spans="1:11" x14ac:dyDescent="0.3">
      <c r="A9" s="43" t="s">
        <v>38</v>
      </c>
      <c r="B9" s="34">
        <v>0</v>
      </c>
      <c r="C9" s="35">
        <v>0</v>
      </c>
      <c r="D9" s="35">
        <v>0</v>
      </c>
      <c r="E9" s="35">
        <v>0</v>
      </c>
      <c r="F9" s="36">
        <v>0</v>
      </c>
      <c r="G9" s="34">
        <v>0</v>
      </c>
      <c r="H9" s="35">
        <v>4300</v>
      </c>
      <c r="I9" s="35">
        <v>-4900</v>
      </c>
      <c r="J9" s="35">
        <v>0</v>
      </c>
      <c r="K9" s="36">
        <v>0</v>
      </c>
    </row>
    <row r="10" spans="1:11" x14ac:dyDescent="0.3">
      <c r="A10" s="43" t="s">
        <v>39</v>
      </c>
      <c r="B10" s="34">
        <v>6300</v>
      </c>
      <c r="C10" s="35">
        <v>-300</v>
      </c>
      <c r="D10" s="35">
        <v>0</v>
      </c>
      <c r="E10" s="35">
        <v>0</v>
      </c>
      <c r="F10" s="36">
        <v>0</v>
      </c>
      <c r="G10" s="34">
        <v>144400</v>
      </c>
      <c r="H10" s="35">
        <v>-13400</v>
      </c>
      <c r="I10" s="35">
        <v>0</v>
      </c>
      <c r="J10" s="35">
        <v>0</v>
      </c>
      <c r="K10" s="36">
        <v>0</v>
      </c>
    </row>
    <row r="11" spans="1:11" x14ac:dyDescent="0.3">
      <c r="A11" s="43" t="s">
        <v>40</v>
      </c>
      <c r="B11" s="34">
        <v>1100</v>
      </c>
      <c r="C11" s="35">
        <v>3500</v>
      </c>
      <c r="D11" s="35">
        <v>0</v>
      </c>
      <c r="E11" s="35">
        <v>0</v>
      </c>
      <c r="F11" s="36">
        <v>0</v>
      </c>
      <c r="G11" s="34">
        <v>152200</v>
      </c>
      <c r="H11" s="35">
        <v>0</v>
      </c>
      <c r="I11" s="35">
        <v>700</v>
      </c>
      <c r="J11" s="35">
        <v>0</v>
      </c>
      <c r="K11" s="36">
        <v>0</v>
      </c>
    </row>
    <row r="12" spans="1:11" x14ac:dyDescent="0.3">
      <c r="A12" s="43" t="s">
        <v>41</v>
      </c>
      <c r="B12" s="34">
        <v>0</v>
      </c>
      <c r="C12" s="35">
        <v>0</v>
      </c>
      <c r="D12" s="35">
        <v>0</v>
      </c>
      <c r="E12" s="35">
        <v>400</v>
      </c>
      <c r="F12" s="36">
        <v>-100</v>
      </c>
      <c r="G12" s="34">
        <v>0</v>
      </c>
      <c r="H12" s="35">
        <v>0</v>
      </c>
      <c r="I12" s="35">
        <v>0</v>
      </c>
      <c r="J12" s="35">
        <v>0</v>
      </c>
      <c r="K12" s="36">
        <v>0</v>
      </c>
    </row>
    <row r="13" spans="1:11" x14ac:dyDescent="0.3">
      <c r="A13" s="43" t="s">
        <v>42</v>
      </c>
      <c r="B13" s="34">
        <v>0</v>
      </c>
      <c r="C13" s="35">
        <v>0</v>
      </c>
      <c r="D13" s="35">
        <v>0</v>
      </c>
      <c r="E13" s="35">
        <v>0</v>
      </c>
      <c r="F13" s="36">
        <v>0</v>
      </c>
      <c r="G13" s="34">
        <v>0</v>
      </c>
      <c r="H13" s="35">
        <v>70200</v>
      </c>
      <c r="I13" s="35">
        <v>6300</v>
      </c>
      <c r="J13" s="35">
        <v>400</v>
      </c>
      <c r="K13" s="36">
        <v>0</v>
      </c>
    </row>
    <row r="14" spans="1:11" ht="28.8" x14ac:dyDescent="0.3">
      <c r="A14" s="43" t="s">
        <v>43</v>
      </c>
      <c r="B14" s="34">
        <v>106200</v>
      </c>
      <c r="C14" s="35">
        <v>-5600</v>
      </c>
      <c r="D14" s="35">
        <v>200</v>
      </c>
      <c r="E14" s="35">
        <v>100</v>
      </c>
      <c r="F14" s="36">
        <v>0</v>
      </c>
      <c r="G14" s="34">
        <v>31500</v>
      </c>
      <c r="H14" s="35">
        <v>-2200</v>
      </c>
      <c r="I14" s="35">
        <v>0</v>
      </c>
      <c r="J14" s="35">
        <v>0</v>
      </c>
      <c r="K14" s="36">
        <v>0</v>
      </c>
    </row>
    <row r="15" spans="1:11" x14ac:dyDescent="0.3">
      <c r="A15" s="43" t="s">
        <v>44</v>
      </c>
      <c r="B15" s="34">
        <v>2500</v>
      </c>
      <c r="C15" s="35">
        <v>-600</v>
      </c>
      <c r="D15" s="35">
        <v>0</v>
      </c>
      <c r="E15" s="35">
        <v>0</v>
      </c>
      <c r="F15" s="36">
        <v>0</v>
      </c>
      <c r="G15" s="34">
        <v>564200</v>
      </c>
      <c r="H15" s="35">
        <v>-78300</v>
      </c>
      <c r="I15" s="35">
        <v>0</v>
      </c>
      <c r="J15" s="35">
        <v>0</v>
      </c>
      <c r="K15" s="36">
        <v>0</v>
      </c>
    </row>
    <row r="16" spans="1:11" x14ac:dyDescent="0.3">
      <c r="A16" s="43" t="s">
        <v>45</v>
      </c>
      <c r="B16" s="34">
        <v>0</v>
      </c>
      <c r="C16" s="35">
        <v>0</v>
      </c>
      <c r="D16" s="35">
        <v>0</v>
      </c>
      <c r="E16" s="35">
        <v>0</v>
      </c>
      <c r="F16" s="36">
        <v>0</v>
      </c>
      <c r="G16" s="34">
        <v>0</v>
      </c>
      <c r="H16" s="35">
        <v>0</v>
      </c>
      <c r="I16" s="35">
        <v>0</v>
      </c>
      <c r="J16" s="35">
        <v>0</v>
      </c>
      <c r="K16" s="36">
        <v>0</v>
      </c>
    </row>
    <row r="17" spans="1:11" x14ac:dyDescent="0.3">
      <c r="A17" s="43" t="s">
        <v>46</v>
      </c>
      <c r="B17" s="34">
        <v>184600</v>
      </c>
      <c r="C17" s="35">
        <v>-81200</v>
      </c>
      <c r="D17" s="35">
        <v>600</v>
      </c>
      <c r="E17" s="35">
        <v>300</v>
      </c>
      <c r="F17" s="36">
        <v>0</v>
      </c>
      <c r="G17" s="34">
        <v>49500</v>
      </c>
      <c r="H17" s="35">
        <v>-99000</v>
      </c>
      <c r="I17" s="35">
        <v>0</v>
      </c>
      <c r="J17" s="35">
        <v>0</v>
      </c>
      <c r="K17" s="36">
        <v>0</v>
      </c>
    </row>
    <row r="18" spans="1:11" x14ac:dyDescent="0.3">
      <c r="A18" s="43" t="s">
        <v>47</v>
      </c>
      <c r="B18" s="34">
        <v>0</v>
      </c>
      <c r="C18" s="35">
        <v>0</v>
      </c>
      <c r="D18" s="35">
        <v>2800</v>
      </c>
      <c r="E18" s="35">
        <v>37700</v>
      </c>
      <c r="F18" s="36">
        <v>0</v>
      </c>
      <c r="G18" s="34">
        <v>0</v>
      </c>
      <c r="H18" s="35">
        <v>0</v>
      </c>
      <c r="I18" s="35">
        <v>0</v>
      </c>
      <c r="J18" s="35">
        <v>0</v>
      </c>
      <c r="K18" s="36">
        <v>0</v>
      </c>
    </row>
    <row r="19" spans="1:11" x14ac:dyDescent="0.3">
      <c r="A19" s="44" t="s">
        <v>48</v>
      </c>
      <c r="B19" s="34">
        <v>278700</v>
      </c>
      <c r="C19" s="35">
        <v>-100</v>
      </c>
      <c r="D19" s="35">
        <v>4300</v>
      </c>
      <c r="E19" s="35">
        <v>28300</v>
      </c>
      <c r="F19" s="36">
        <v>100</v>
      </c>
      <c r="G19" s="34">
        <v>273100</v>
      </c>
      <c r="H19" s="35">
        <v>-300</v>
      </c>
      <c r="I19" s="35">
        <v>4200</v>
      </c>
      <c r="J19" s="35">
        <v>36700</v>
      </c>
      <c r="K19" s="36">
        <v>0</v>
      </c>
    </row>
    <row r="20" spans="1:11" x14ac:dyDescent="0.3">
      <c r="A20" s="43" t="s">
        <v>49</v>
      </c>
      <c r="B20" s="34">
        <v>0</v>
      </c>
      <c r="C20" s="35">
        <v>0</v>
      </c>
      <c r="D20" s="35">
        <v>0</v>
      </c>
      <c r="E20" s="35">
        <v>0</v>
      </c>
      <c r="F20" s="36">
        <v>0</v>
      </c>
      <c r="G20" s="34">
        <v>0</v>
      </c>
      <c r="H20" s="35">
        <v>0</v>
      </c>
      <c r="I20" s="35">
        <v>5700</v>
      </c>
      <c r="J20" s="35">
        <v>6100</v>
      </c>
      <c r="K20" s="36">
        <v>0</v>
      </c>
    </row>
    <row r="21" spans="1:11" x14ac:dyDescent="0.3">
      <c r="A21" s="43" t="s">
        <v>50</v>
      </c>
      <c r="B21" s="34">
        <v>100</v>
      </c>
      <c r="C21" s="35">
        <v>-20100</v>
      </c>
      <c r="D21" s="35">
        <v>0</v>
      </c>
      <c r="E21" s="35">
        <v>0</v>
      </c>
      <c r="F21" s="36">
        <v>0</v>
      </c>
      <c r="G21" s="34">
        <v>888400</v>
      </c>
      <c r="H21" s="35">
        <v>-1084700</v>
      </c>
      <c r="I21" s="35">
        <v>100</v>
      </c>
      <c r="J21" s="35">
        <v>200</v>
      </c>
      <c r="K21" s="36">
        <v>0</v>
      </c>
    </row>
    <row r="22" spans="1:11" ht="28.95" customHeight="1" x14ac:dyDescent="0.3">
      <c r="A22" s="43" t="s">
        <v>51</v>
      </c>
      <c r="B22" s="34">
        <v>325400</v>
      </c>
      <c r="C22" s="35">
        <v>-116700</v>
      </c>
      <c r="D22" s="35">
        <v>300</v>
      </c>
      <c r="E22" s="35">
        <v>200</v>
      </c>
      <c r="F22" s="36">
        <v>-7000</v>
      </c>
      <c r="G22" s="34">
        <v>457000</v>
      </c>
      <c r="H22" s="35">
        <v>-203000</v>
      </c>
      <c r="I22" s="35">
        <v>0</v>
      </c>
      <c r="J22" s="35">
        <v>0</v>
      </c>
      <c r="K22" s="36">
        <v>0</v>
      </c>
    </row>
    <row r="23" spans="1:11" x14ac:dyDescent="0.3">
      <c r="A23" s="43" t="s">
        <v>52</v>
      </c>
      <c r="B23" s="34">
        <v>600</v>
      </c>
      <c r="C23" s="35">
        <v>-59900</v>
      </c>
      <c r="D23" s="35">
        <v>0</v>
      </c>
      <c r="E23" s="35">
        <v>0</v>
      </c>
      <c r="F23" s="36">
        <v>0</v>
      </c>
      <c r="G23" s="34">
        <v>813900</v>
      </c>
      <c r="H23" s="35">
        <v>-764300</v>
      </c>
      <c r="I23" s="35">
        <v>100</v>
      </c>
      <c r="J23" s="35">
        <v>100</v>
      </c>
      <c r="K23" s="36">
        <v>0</v>
      </c>
    </row>
    <row r="24" spans="1:11" x14ac:dyDescent="0.3">
      <c r="A24" s="43" t="s">
        <v>53</v>
      </c>
      <c r="B24" s="34">
        <v>2400</v>
      </c>
      <c r="C24" s="35">
        <v>200</v>
      </c>
      <c r="D24" s="35">
        <v>300</v>
      </c>
      <c r="E24" s="35">
        <v>100</v>
      </c>
      <c r="F24" s="36">
        <v>0</v>
      </c>
      <c r="G24" s="34">
        <v>92700</v>
      </c>
      <c r="H24" s="35">
        <v>-71100</v>
      </c>
      <c r="I24" s="35">
        <v>0</v>
      </c>
      <c r="J24" s="35">
        <v>0</v>
      </c>
      <c r="K24" s="36">
        <v>0</v>
      </c>
    </row>
    <row r="25" spans="1:11" ht="28.8" x14ac:dyDescent="0.3">
      <c r="A25" s="43" t="s">
        <v>54</v>
      </c>
      <c r="B25" s="34">
        <v>0</v>
      </c>
      <c r="C25" s="35">
        <v>0</v>
      </c>
      <c r="D25" s="35">
        <v>0</v>
      </c>
      <c r="E25" s="35">
        <v>0</v>
      </c>
      <c r="F25" s="36">
        <v>0</v>
      </c>
      <c r="G25" s="34">
        <v>0</v>
      </c>
      <c r="H25" s="35">
        <v>200</v>
      </c>
      <c r="I25" s="35">
        <v>0</v>
      </c>
      <c r="J25" s="35">
        <v>3500</v>
      </c>
      <c r="K25" s="36">
        <v>0</v>
      </c>
    </row>
    <row r="26" spans="1:11" x14ac:dyDescent="0.3">
      <c r="A26" s="43" t="s">
        <v>55</v>
      </c>
      <c r="B26" s="34">
        <v>566000</v>
      </c>
      <c r="C26" s="35">
        <v>-5400</v>
      </c>
      <c r="D26" s="35">
        <v>-1200</v>
      </c>
      <c r="E26" s="35">
        <v>900</v>
      </c>
      <c r="F26" s="36">
        <v>0</v>
      </c>
      <c r="G26" s="34">
        <v>313100</v>
      </c>
      <c r="H26" s="35">
        <v>0</v>
      </c>
      <c r="I26" s="35">
        <v>0</v>
      </c>
      <c r="J26" s="35">
        <v>4100</v>
      </c>
      <c r="K26" s="36">
        <v>0</v>
      </c>
    </row>
    <row r="27" spans="1:11" x14ac:dyDescent="0.3">
      <c r="A27" s="43" t="s">
        <v>56</v>
      </c>
      <c r="B27" s="34">
        <v>0</v>
      </c>
      <c r="C27" s="35">
        <v>0</v>
      </c>
      <c r="D27" s="35">
        <v>0</v>
      </c>
      <c r="E27" s="35">
        <v>0</v>
      </c>
      <c r="F27" s="36">
        <v>0</v>
      </c>
      <c r="G27" s="34">
        <v>6800</v>
      </c>
      <c r="H27" s="35">
        <v>1600</v>
      </c>
      <c r="I27" s="35">
        <v>500</v>
      </c>
      <c r="J27" s="35">
        <v>500</v>
      </c>
      <c r="K27" s="36">
        <v>0</v>
      </c>
    </row>
    <row r="28" spans="1:11" x14ac:dyDescent="0.3">
      <c r="A28" s="43" t="s">
        <v>57</v>
      </c>
      <c r="B28" s="34">
        <v>232000</v>
      </c>
      <c r="C28" s="35">
        <v>-114600</v>
      </c>
      <c r="D28" s="35">
        <v>-2900</v>
      </c>
      <c r="E28" s="35">
        <v>72000</v>
      </c>
      <c r="F28" s="36">
        <v>0</v>
      </c>
      <c r="G28" s="34">
        <v>671300</v>
      </c>
      <c r="H28" s="35">
        <v>-56200</v>
      </c>
      <c r="I28" s="35">
        <v>-4600</v>
      </c>
      <c r="J28" s="35">
        <v>191400</v>
      </c>
      <c r="K28" s="36">
        <v>0</v>
      </c>
    </row>
    <row r="29" spans="1:11" x14ac:dyDescent="0.3">
      <c r="A29" s="43" t="s">
        <v>58</v>
      </c>
      <c r="B29" s="34">
        <v>650600</v>
      </c>
      <c r="C29" s="35">
        <v>-30700</v>
      </c>
      <c r="D29" s="35">
        <v>46500</v>
      </c>
      <c r="E29" s="35">
        <v>600</v>
      </c>
      <c r="F29" s="36">
        <v>0</v>
      </c>
      <c r="G29" s="34">
        <v>972600</v>
      </c>
      <c r="H29" s="35">
        <v>-19300</v>
      </c>
      <c r="I29" s="35">
        <v>11100</v>
      </c>
      <c r="J29" s="35">
        <v>500</v>
      </c>
      <c r="K29" s="36">
        <v>0</v>
      </c>
    </row>
    <row r="30" spans="1:11" x14ac:dyDescent="0.3">
      <c r="A30" s="43" t="s">
        <v>59</v>
      </c>
      <c r="B30" s="34">
        <v>2600</v>
      </c>
      <c r="C30" s="35">
        <v>-400</v>
      </c>
      <c r="D30" s="35">
        <v>0</v>
      </c>
      <c r="E30" s="35">
        <v>0</v>
      </c>
      <c r="F30" s="36">
        <v>0</v>
      </c>
      <c r="G30" s="34">
        <v>107100</v>
      </c>
      <c r="H30" s="35">
        <v>0</v>
      </c>
      <c r="I30" s="35">
        <v>31200</v>
      </c>
      <c r="J30" s="35">
        <v>0</v>
      </c>
      <c r="K30" s="36">
        <v>0</v>
      </c>
    </row>
    <row r="31" spans="1:11" x14ac:dyDescent="0.3">
      <c r="A31" s="43" t="s">
        <v>60</v>
      </c>
      <c r="B31" s="34">
        <v>0</v>
      </c>
      <c r="C31" s="35">
        <v>0</v>
      </c>
      <c r="D31" s="35">
        <v>0</v>
      </c>
      <c r="E31" s="35">
        <v>0</v>
      </c>
      <c r="F31" s="36">
        <v>0</v>
      </c>
      <c r="G31" s="34">
        <v>0</v>
      </c>
      <c r="H31" s="35">
        <v>0</v>
      </c>
      <c r="I31" s="35">
        <v>0</v>
      </c>
      <c r="J31" s="35">
        <v>0</v>
      </c>
      <c r="K31" s="36">
        <v>0</v>
      </c>
    </row>
    <row r="32" spans="1:11" x14ac:dyDescent="0.3">
      <c r="A32" s="43" t="s">
        <v>61</v>
      </c>
      <c r="B32" s="34">
        <v>0</v>
      </c>
      <c r="C32" s="35">
        <v>0</v>
      </c>
      <c r="D32" s="35">
        <v>0</v>
      </c>
      <c r="E32" s="35">
        <v>0</v>
      </c>
      <c r="F32" s="36">
        <v>0</v>
      </c>
      <c r="G32" s="34">
        <v>0</v>
      </c>
      <c r="H32" s="35">
        <v>2900</v>
      </c>
      <c r="I32" s="35">
        <v>0</v>
      </c>
      <c r="J32" s="35">
        <v>1800</v>
      </c>
      <c r="K32" s="36">
        <v>0</v>
      </c>
    </row>
    <row r="33" spans="1:11" x14ac:dyDescent="0.3">
      <c r="A33" s="43" t="s">
        <v>62</v>
      </c>
      <c r="B33" s="34">
        <v>0</v>
      </c>
      <c r="C33" s="35">
        <v>0</v>
      </c>
      <c r="D33" s="35">
        <v>0</v>
      </c>
      <c r="E33" s="35">
        <v>0</v>
      </c>
      <c r="F33" s="36">
        <v>0</v>
      </c>
      <c r="G33" s="34">
        <v>8100</v>
      </c>
      <c r="H33" s="35">
        <v>0</v>
      </c>
      <c r="I33" s="35">
        <v>107400</v>
      </c>
      <c r="J33" s="35">
        <v>246100</v>
      </c>
      <c r="K33" s="36">
        <v>0</v>
      </c>
    </row>
    <row r="34" spans="1:11" x14ac:dyDescent="0.3">
      <c r="A34" s="43" t="s">
        <v>63</v>
      </c>
      <c r="B34" s="34">
        <v>0</v>
      </c>
      <c r="C34" s="35">
        <v>0</v>
      </c>
      <c r="D34" s="35">
        <v>0</v>
      </c>
      <c r="E34" s="35">
        <v>0</v>
      </c>
      <c r="F34" s="36">
        <v>0</v>
      </c>
      <c r="G34" s="34">
        <v>76100</v>
      </c>
      <c r="H34" s="35">
        <v>0</v>
      </c>
      <c r="I34" s="35">
        <v>1100</v>
      </c>
      <c r="J34" s="35">
        <v>0</v>
      </c>
      <c r="K34" s="36">
        <v>0</v>
      </c>
    </row>
    <row r="35" spans="1:11" x14ac:dyDescent="0.3">
      <c r="A35" s="43" t="s">
        <v>64</v>
      </c>
      <c r="B35" s="34">
        <v>1793700</v>
      </c>
      <c r="C35" s="35">
        <v>-59500</v>
      </c>
      <c r="D35" s="35">
        <v>2100</v>
      </c>
      <c r="E35" s="35">
        <v>32300</v>
      </c>
      <c r="F35" s="36">
        <v>0</v>
      </c>
      <c r="G35" s="34">
        <v>0</v>
      </c>
      <c r="H35" s="35">
        <v>0</v>
      </c>
      <c r="I35" s="35">
        <v>0</v>
      </c>
      <c r="J35" s="35">
        <v>0</v>
      </c>
      <c r="K35" s="36">
        <v>0</v>
      </c>
    </row>
    <row r="36" spans="1:11" x14ac:dyDescent="0.3">
      <c r="A36" s="43" t="s">
        <v>65</v>
      </c>
      <c r="B36" s="34">
        <v>900</v>
      </c>
      <c r="C36" s="35">
        <v>-500</v>
      </c>
      <c r="D36" s="35">
        <v>0</v>
      </c>
      <c r="E36" s="35">
        <v>0</v>
      </c>
      <c r="F36" s="36">
        <v>0</v>
      </c>
      <c r="G36" s="34">
        <v>65200</v>
      </c>
      <c r="H36" s="35">
        <v>0</v>
      </c>
      <c r="I36" s="35">
        <v>-900</v>
      </c>
      <c r="J36" s="35">
        <v>0</v>
      </c>
      <c r="K36" s="36">
        <v>0</v>
      </c>
    </row>
    <row r="37" spans="1:11" x14ac:dyDescent="0.3">
      <c r="A37" s="43" t="s">
        <v>66</v>
      </c>
      <c r="B37" s="34">
        <v>0</v>
      </c>
      <c r="C37" s="35">
        <v>-14600</v>
      </c>
      <c r="D37" s="35">
        <v>-200</v>
      </c>
      <c r="E37" s="35">
        <v>11900</v>
      </c>
      <c r="F37" s="36">
        <v>400</v>
      </c>
      <c r="G37" s="34">
        <v>0</v>
      </c>
      <c r="H37" s="35">
        <v>-19100</v>
      </c>
      <c r="I37" s="35">
        <v>0</v>
      </c>
      <c r="J37" s="35">
        <v>0</v>
      </c>
      <c r="K37" s="36">
        <v>0</v>
      </c>
    </row>
    <row r="38" spans="1:11" x14ac:dyDescent="0.3">
      <c r="A38" s="43" t="s">
        <v>67</v>
      </c>
      <c r="B38" s="34">
        <v>0</v>
      </c>
      <c r="C38" s="35">
        <v>0</v>
      </c>
      <c r="D38" s="35">
        <v>0</v>
      </c>
      <c r="E38" s="35">
        <v>0</v>
      </c>
      <c r="F38" s="36">
        <v>0</v>
      </c>
      <c r="G38" s="34">
        <v>0</v>
      </c>
      <c r="H38" s="35">
        <v>0</v>
      </c>
      <c r="I38" s="35">
        <v>0</v>
      </c>
      <c r="J38" s="35">
        <v>0</v>
      </c>
      <c r="K38" s="36">
        <v>0</v>
      </c>
    </row>
    <row r="39" spans="1:11" ht="15" thickBot="1" x14ac:dyDescent="0.35">
      <c r="A39" s="45" t="s">
        <v>68</v>
      </c>
      <c r="B39" s="34">
        <v>54600</v>
      </c>
      <c r="C39" s="35">
        <v>-27300</v>
      </c>
      <c r="D39" s="35">
        <v>-1900</v>
      </c>
      <c r="E39" s="35">
        <v>21600</v>
      </c>
      <c r="F39" s="36">
        <v>0</v>
      </c>
      <c r="G39" s="40">
        <v>50300</v>
      </c>
      <c r="H39" s="41">
        <v>-6000</v>
      </c>
      <c r="I39" s="41">
        <v>-41800</v>
      </c>
      <c r="J39" s="41">
        <v>0</v>
      </c>
      <c r="K39" s="42">
        <v>0</v>
      </c>
    </row>
    <row r="40" spans="1:11" ht="15" thickBot="1" x14ac:dyDescent="0.35">
      <c r="A40" s="37" t="s">
        <v>85</v>
      </c>
      <c r="B40" s="38">
        <f>SUM(B7:B39)</f>
        <v>5844400</v>
      </c>
      <c r="C40" s="38">
        <f t="shared" ref="C40:K40" si="0">SUM(C7:C39)</f>
        <v>-535500</v>
      </c>
      <c r="D40" s="38">
        <f t="shared" si="0"/>
        <v>50800</v>
      </c>
      <c r="E40" s="38">
        <f t="shared" si="0"/>
        <v>453000</v>
      </c>
      <c r="F40" s="38">
        <f t="shared" si="0"/>
        <v>-6400</v>
      </c>
      <c r="G40" s="39">
        <f t="shared" si="0"/>
        <v>6510400</v>
      </c>
      <c r="H40" s="39">
        <f t="shared" si="0"/>
        <v>-2342400</v>
      </c>
      <c r="I40" s="39">
        <f t="shared" si="0"/>
        <v>116200</v>
      </c>
      <c r="J40" s="39">
        <f t="shared" si="0"/>
        <v>491400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0D1B-3FD7-445C-BA3E-CA8DCA8D8D9A}">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78</v>
      </c>
    </row>
    <row r="2" spans="1:11" x14ac:dyDescent="0.3">
      <c r="A2" s="2"/>
    </row>
    <row r="3" spans="1:11" x14ac:dyDescent="0.3">
      <c r="A3" s="2" t="str">
        <f>CONCATENATE("Summary of "&amp;RIGHT(A1,4)," carbon impacts (tonne CO2 eq.) of wastes from Scotland.")</f>
        <v>Summary of 2017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7000</v>
      </c>
      <c r="H7" s="50" t="s">
        <v>88</v>
      </c>
      <c r="I7" s="50" t="s">
        <v>88</v>
      </c>
      <c r="J7" s="50" t="s">
        <v>88</v>
      </c>
      <c r="K7" s="51" t="s">
        <v>88</v>
      </c>
    </row>
    <row r="8" spans="1:11" x14ac:dyDescent="0.3">
      <c r="A8" s="46" t="s">
        <v>37</v>
      </c>
      <c r="B8" s="34">
        <v>1630300</v>
      </c>
      <c r="C8" s="35">
        <v>-2000</v>
      </c>
      <c r="D8" s="35">
        <v>-200</v>
      </c>
      <c r="E8" s="35">
        <v>261900</v>
      </c>
      <c r="F8" s="36">
        <v>200</v>
      </c>
      <c r="G8" s="34">
        <v>1928200</v>
      </c>
      <c r="H8" s="35">
        <v>-4500</v>
      </c>
      <c r="I8" s="35" t="s">
        <v>88</v>
      </c>
      <c r="J8" s="35">
        <v>22300</v>
      </c>
      <c r="K8" s="36" t="s">
        <v>88</v>
      </c>
    </row>
    <row r="9" spans="1:11" x14ac:dyDescent="0.3">
      <c r="A9" s="46" t="s">
        <v>38</v>
      </c>
      <c r="B9" s="34" t="s">
        <v>88</v>
      </c>
      <c r="C9" s="35" t="s">
        <v>88</v>
      </c>
      <c r="D9" s="35" t="s">
        <v>88</v>
      </c>
      <c r="E9" s="35" t="s">
        <v>88</v>
      </c>
      <c r="F9" s="36" t="s">
        <v>88</v>
      </c>
      <c r="G9" s="34" t="s">
        <v>88</v>
      </c>
      <c r="H9" s="35">
        <v>800</v>
      </c>
      <c r="I9" s="35">
        <v>-6400</v>
      </c>
      <c r="J9" s="35" t="s">
        <v>88</v>
      </c>
      <c r="K9" s="36" t="s">
        <v>88</v>
      </c>
    </row>
    <row r="10" spans="1:11" x14ac:dyDescent="0.3">
      <c r="A10" s="46" t="s">
        <v>39</v>
      </c>
      <c r="B10" s="34">
        <v>6100</v>
      </c>
      <c r="C10" s="35">
        <v>-300</v>
      </c>
      <c r="D10" s="35" t="s">
        <v>88</v>
      </c>
      <c r="E10" s="35" t="s">
        <v>88</v>
      </c>
      <c r="F10" s="36" t="s">
        <v>88</v>
      </c>
      <c r="G10" s="34">
        <v>145000</v>
      </c>
      <c r="H10" s="35">
        <v>-12600</v>
      </c>
      <c r="I10" s="35" t="s">
        <v>88</v>
      </c>
      <c r="J10" s="35" t="s">
        <v>88</v>
      </c>
      <c r="K10" s="36" t="s">
        <v>88</v>
      </c>
    </row>
    <row r="11" spans="1:11" x14ac:dyDescent="0.3">
      <c r="A11" s="46" t="s">
        <v>40</v>
      </c>
      <c r="B11" s="34">
        <v>1500</v>
      </c>
      <c r="C11" s="35">
        <v>4500</v>
      </c>
      <c r="D11" s="35" t="s">
        <v>88</v>
      </c>
      <c r="E11" s="35" t="s">
        <v>88</v>
      </c>
      <c r="F11" s="36" t="s">
        <v>88</v>
      </c>
      <c r="G11" s="34">
        <v>243900</v>
      </c>
      <c r="H11" s="35" t="s">
        <v>88</v>
      </c>
      <c r="I11" s="35">
        <v>300</v>
      </c>
      <c r="J11" s="35" t="s">
        <v>88</v>
      </c>
      <c r="K11" s="36" t="s">
        <v>88</v>
      </c>
    </row>
    <row r="12" spans="1:11" x14ac:dyDescent="0.3">
      <c r="A12" s="46" t="s">
        <v>41</v>
      </c>
      <c r="B12" s="34" t="s">
        <v>88</v>
      </c>
      <c r="C12" s="35" t="s">
        <v>88</v>
      </c>
      <c r="D12" s="35" t="s">
        <v>88</v>
      </c>
      <c r="E12" s="35">
        <v>300</v>
      </c>
      <c r="F12" s="36">
        <v>-100</v>
      </c>
      <c r="G12" s="34" t="s">
        <v>88</v>
      </c>
      <c r="H12" s="35" t="s">
        <v>88</v>
      </c>
      <c r="I12" s="35" t="s">
        <v>88</v>
      </c>
      <c r="J12" s="35" t="s">
        <v>88</v>
      </c>
      <c r="K12" s="36" t="s">
        <v>88</v>
      </c>
    </row>
    <row r="13" spans="1:11" x14ac:dyDescent="0.3">
      <c r="A13" s="46" t="s">
        <v>42</v>
      </c>
      <c r="B13" s="34" t="s">
        <v>88</v>
      </c>
      <c r="C13" s="35" t="s">
        <v>88</v>
      </c>
      <c r="D13" s="35" t="s">
        <v>88</v>
      </c>
      <c r="E13" s="35" t="s">
        <v>88</v>
      </c>
      <c r="F13" s="36" t="s">
        <v>88</v>
      </c>
      <c r="G13" s="34" t="s">
        <v>88</v>
      </c>
      <c r="H13" s="35">
        <v>72400</v>
      </c>
      <c r="I13" s="35">
        <v>6900</v>
      </c>
      <c r="J13" s="35">
        <v>300</v>
      </c>
      <c r="K13" s="36" t="s">
        <v>88</v>
      </c>
    </row>
    <row r="14" spans="1:11" ht="28.8" x14ac:dyDescent="0.3">
      <c r="A14" s="46" t="s">
        <v>43</v>
      </c>
      <c r="B14" s="34">
        <v>113000</v>
      </c>
      <c r="C14" s="35">
        <v>-6100</v>
      </c>
      <c r="D14" s="35">
        <v>100</v>
      </c>
      <c r="E14" s="35">
        <v>100</v>
      </c>
      <c r="F14" s="36" t="s">
        <v>88</v>
      </c>
      <c r="G14" s="34">
        <v>43900</v>
      </c>
      <c r="H14" s="35" t="s">
        <v>88</v>
      </c>
      <c r="I14" s="35" t="s">
        <v>88</v>
      </c>
      <c r="J14" s="35" t="s">
        <v>88</v>
      </c>
      <c r="K14" s="36" t="s">
        <v>88</v>
      </c>
    </row>
    <row r="15" spans="1:11" x14ac:dyDescent="0.3">
      <c r="A15" s="46" t="s">
        <v>44</v>
      </c>
      <c r="B15" s="34">
        <v>2800</v>
      </c>
      <c r="C15" s="35">
        <v>-700</v>
      </c>
      <c r="D15" s="35" t="s">
        <v>88</v>
      </c>
      <c r="E15" s="35" t="s">
        <v>88</v>
      </c>
      <c r="F15" s="36" t="s">
        <v>88</v>
      </c>
      <c r="G15" s="34">
        <v>543500</v>
      </c>
      <c r="H15" s="35">
        <v>-52300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189900</v>
      </c>
      <c r="C17" s="35">
        <v>-79200</v>
      </c>
      <c r="D17" s="35">
        <v>500</v>
      </c>
      <c r="E17" s="35">
        <v>300</v>
      </c>
      <c r="F17" s="36" t="s">
        <v>88</v>
      </c>
      <c r="G17" s="34">
        <v>190500</v>
      </c>
      <c r="H17" s="35">
        <v>-94200</v>
      </c>
      <c r="I17" s="35" t="s">
        <v>88</v>
      </c>
      <c r="J17" s="35">
        <v>100</v>
      </c>
      <c r="K17" s="36" t="s">
        <v>88</v>
      </c>
    </row>
    <row r="18" spans="1:11" x14ac:dyDescent="0.3">
      <c r="A18" s="47" t="s">
        <v>47</v>
      </c>
      <c r="B18" s="34" t="s">
        <v>88</v>
      </c>
      <c r="C18" s="35" t="s">
        <v>88</v>
      </c>
      <c r="D18" s="35">
        <v>1500</v>
      </c>
      <c r="E18" s="35">
        <v>41500</v>
      </c>
      <c r="F18" s="36" t="s">
        <v>88</v>
      </c>
      <c r="G18" s="34" t="s">
        <v>88</v>
      </c>
      <c r="H18" s="35" t="s">
        <v>88</v>
      </c>
      <c r="I18" s="35">
        <v>200</v>
      </c>
      <c r="J18" s="35">
        <v>3400</v>
      </c>
      <c r="K18" s="36" t="s">
        <v>88</v>
      </c>
    </row>
    <row r="19" spans="1:11" x14ac:dyDescent="0.3">
      <c r="A19" s="46" t="s">
        <v>48</v>
      </c>
      <c r="B19" s="34">
        <v>281300</v>
      </c>
      <c r="C19" s="35">
        <v>-200</v>
      </c>
      <c r="D19" s="35">
        <v>3100</v>
      </c>
      <c r="E19" s="35">
        <v>31000</v>
      </c>
      <c r="F19" s="36">
        <v>100</v>
      </c>
      <c r="G19" s="34">
        <v>333300</v>
      </c>
      <c r="H19" s="35">
        <v>-300</v>
      </c>
      <c r="I19" s="35" t="s">
        <v>88</v>
      </c>
      <c r="J19" s="35">
        <v>8100</v>
      </c>
      <c r="K19" s="36" t="s">
        <v>88</v>
      </c>
    </row>
    <row r="20" spans="1:11" x14ac:dyDescent="0.3">
      <c r="A20" s="46" t="s">
        <v>49</v>
      </c>
      <c r="B20" s="34" t="s">
        <v>88</v>
      </c>
      <c r="C20" s="35" t="s">
        <v>88</v>
      </c>
      <c r="D20" s="35" t="s">
        <v>88</v>
      </c>
      <c r="E20" s="35" t="s">
        <v>88</v>
      </c>
      <c r="F20" s="36" t="s">
        <v>88</v>
      </c>
      <c r="G20" s="34" t="s">
        <v>88</v>
      </c>
      <c r="H20" s="35">
        <v>300</v>
      </c>
      <c r="I20" s="35">
        <v>3900</v>
      </c>
      <c r="J20" s="35">
        <v>5700</v>
      </c>
      <c r="K20" s="36" t="s">
        <v>88</v>
      </c>
    </row>
    <row r="21" spans="1:11" x14ac:dyDescent="0.3">
      <c r="A21" s="46" t="s">
        <v>50</v>
      </c>
      <c r="B21" s="34">
        <v>1600</v>
      </c>
      <c r="C21" s="35">
        <v>-17900</v>
      </c>
      <c r="D21" s="35" t="s">
        <v>88</v>
      </c>
      <c r="E21" s="35" t="s">
        <v>88</v>
      </c>
      <c r="F21" s="36" t="s">
        <v>88</v>
      </c>
      <c r="G21" s="34">
        <v>807300</v>
      </c>
      <c r="H21" s="35">
        <v>-1018800</v>
      </c>
      <c r="I21" s="35" t="s">
        <v>88</v>
      </c>
      <c r="J21" s="35" t="s">
        <v>88</v>
      </c>
      <c r="K21" s="36" t="s">
        <v>88</v>
      </c>
    </row>
    <row r="22" spans="1:11" x14ac:dyDescent="0.3">
      <c r="A22" s="46" t="s">
        <v>51</v>
      </c>
      <c r="B22" s="34">
        <v>333700</v>
      </c>
      <c r="C22" s="35">
        <v>-128100</v>
      </c>
      <c r="D22" s="35">
        <v>300</v>
      </c>
      <c r="E22" s="35">
        <v>200</v>
      </c>
      <c r="F22" s="36">
        <v>-7000</v>
      </c>
      <c r="G22" s="34">
        <v>748700</v>
      </c>
      <c r="H22" s="35">
        <v>-190200</v>
      </c>
      <c r="I22" s="35" t="s">
        <v>88</v>
      </c>
      <c r="J22" s="35" t="s">
        <v>88</v>
      </c>
      <c r="K22" s="36" t="s">
        <v>88</v>
      </c>
    </row>
    <row r="23" spans="1:11" x14ac:dyDescent="0.3">
      <c r="A23" s="46" t="s">
        <v>52</v>
      </c>
      <c r="B23" s="34">
        <v>1600</v>
      </c>
      <c r="C23" s="35">
        <v>-46700</v>
      </c>
      <c r="D23" s="35" t="s">
        <v>88</v>
      </c>
      <c r="E23" s="35" t="s">
        <v>88</v>
      </c>
      <c r="F23" s="36" t="s">
        <v>88</v>
      </c>
      <c r="G23" s="34">
        <v>553600</v>
      </c>
      <c r="H23" s="35">
        <v>-652800</v>
      </c>
      <c r="I23" s="35" t="s">
        <v>88</v>
      </c>
      <c r="J23" s="35" t="s">
        <v>88</v>
      </c>
      <c r="K23" s="36" t="s">
        <v>88</v>
      </c>
    </row>
    <row r="24" spans="1:11" x14ac:dyDescent="0.3">
      <c r="A24" s="46" t="s">
        <v>53</v>
      </c>
      <c r="B24" s="34">
        <v>2500</v>
      </c>
      <c r="C24" s="35">
        <v>200</v>
      </c>
      <c r="D24" s="35">
        <v>200</v>
      </c>
      <c r="E24" s="35">
        <v>100</v>
      </c>
      <c r="F24" s="36" t="s">
        <v>88</v>
      </c>
      <c r="G24" s="34">
        <v>100200</v>
      </c>
      <c r="H24" s="35">
        <v>-70200</v>
      </c>
      <c r="I24" s="35" t="s">
        <v>88</v>
      </c>
      <c r="J24" s="35">
        <v>200</v>
      </c>
      <c r="K24" s="36" t="s">
        <v>88</v>
      </c>
    </row>
    <row r="25" spans="1:11" ht="28.8" x14ac:dyDescent="0.3">
      <c r="A25" s="46" t="s">
        <v>54</v>
      </c>
      <c r="B25" s="34" t="s">
        <v>88</v>
      </c>
      <c r="C25" s="35" t="s">
        <v>88</v>
      </c>
      <c r="D25" s="35" t="s">
        <v>88</v>
      </c>
      <c r="E25" s="35" t="s">
        <v>88</v>
      </c>
      <c r="F25" s="36" t="s">
        <v>88</v>
      </c>
      <c r="G25" s="34" t="s">
        <v>88</v>
      </c>
      <c r="H25" s="35">
        <v>1000</v>
      </c>
      <c r="I25" s="35" t="s">
        <v>88</v>
      </c>
      <c r="J25" s="35">
        <v>4200</v>
      </c>
      <c r="K25" s="36" t="s">
        <v>88</v>
      </c>
    </row>
    <row r="26" spans="1:11" x14ac:dyDescent="0.3">
      <c r="A26" s="46" t="s">
        <v>55</v>
      </c>
      <c r="B26" s="34">
        <v>574300</v>
      </c>
      <c r="C26" s="35">
        <v>-1800</v>
      </c>
      <c r="D26" s="35">
        <v>-4100</v>
      </c>
      <c r="E26" s="35">
        <v>1600</v>
      </c>
      <c r="F26" s="36" t="s">
        <v>88</v>
      </c>
      <c r="G26" s="34">
        <v>356600</v>
      </c>
      <c r="H26" s="35">
        <v>-6800</v>
      </c>
      <c r="I26" s="35" t="s">
        <v>88</v>
      </c>
      <c r="J26" s="35">
        <v>1800</v>
      </c>
      <c r="K26" s="36" t="s">
        <v>88</v>
      </c>
    </row>
    <row r="27" spans="1:11" x14ac:dyDescent="0.3">
      <c r="A27" s="46" t="s">
        <v>56</v>
      </c>
      <c r="B27" s="34" t="s">
        <v>88</v>
      </c>
      <c r="C27" s="35" t="s">
        <v>88</v>
      </c>
      <c r="D27" s="35" t="s">
        <v>88</v>
      </c>
      <c r="E27" s="35" t="s">
        <v>88</v>
      </c>
      <c r="F27" s="36" t="s">
        <v>88</v>
      </c>
      <c r="G27" s="34">
        <v>6300</v>
      </c>
      <c r="H27" s="35">
        <v>1200</v>
      </c>
      <c r="I27" s="35">
        <v>500</v>
      </c>
      <c r="J27" s="35">
        <v>700</v>
      </c>
      <c r="K27" s="36" t="s">
        <v>88</v>
      </c>
    </row>
    <row r="28" spans="1:11" x14ac:dyDescent="0.3">
      <c r="A28" s="46" t="s">
        <v>57</v>
      </c>
      <c r="B28" s="34">
        <v>228400</v>
      </c>
      <c r="C28" s="35">
        <v>-123600</v>
      </c>
      <c r="D28" s="35">
        <v>-2600</v>
      </c>
      <c r="E28" s="35">
        <v>77700</v>
      </c>
      <c r="F28" s="36" t="s">
        <v>88</v>
      </c>
      <c r="G28" s="34">
        <v>304700</v>
      </c>
      <c r="H28" s="35">
        <v>-54500</v>
      </c>
      <c r="I28" s="35" t="s">
        <v>88</v>
      </c>
      <c r="J28" s="35">
        <v>38200</v>
      </c>
      <c r="K28" s="36" t="s">
        <v>88</v>
      </c>
    </row>
    <row r="29" spans="1:11" x14ac:dyDescent="0.3">
      <c r="A29" s="46" t="s">
        <v>58</v>
      </c>
      <c r="B29" s="34">
        <v>669500</v>
      </c>
      <c r="C29" s="35">
        <v>-28200</v>
      </c>
      <c r="D29" s="35">
        <v>31500</v>
      </c>
      <c r="E29" s="35">
        <v>700</v>
      </c>
      <c r="F29" s="36" t="s">
        <v>88</v>
      </c>
      <c r="G29" s="34">
        <v>645300</v>
      </c>
      <c r="H29" s="35">
        <v>-8800</v>
      </c>
      <c r="I29" s="35" t="s">
        <v>88</v>
      </c>
      <c r="J29" s="35">
        <v>200</v>
      </c>
      <c r="K29" s="36" t="s">
        <v>88</v>
      </c>
    </row>
    <row r="30" spans="1:11" x14ac:dyDescent="0.3">
      <c r="A30" s="46" t="s">
        <v>59</v>
      </c>
      <c r="B30" s="34">
        <v>2900</v>
      </c>
      <c r="C30" s="35">
        <v>-500</v>
      </c>
      <c r="D30" s="35" t="s">
        <v>88</v>
      </c>
      <c r="E30" s="35" t="s">
        <v>88</v>
      </c>
      <c r="F30" s="36" t="s">
        <v>88</v>
      </c>
      <c r="G30" s="34">
        <v>92000</v>
      </c>
      <c r="H30" s="35" t="s">
        <v>88</v>
      </c>
      <c r="I30" s="35">
        <v>13600</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t="s">
        <v>88</v>
      </c>
      <c r="K31" s="36" t="s">
        <v>88</v>
      </c>
    </row>
    <row r="32" spans="1:11" x14ac:dyDescent="0.3">
      <c r="A32" s="46" t="s">
        <v>61</v>
      </c>
      <c r="B32" s="34" t="s">
        <v>88</v>
      </c>
      <c r="C32" s="35" t="s">
        <v>88</v>
      </c>
      <c r="D32" s="35" t="s">
        <v>88</v>
      </c>
      <c r="E32" s="35" t="s">
        <v>88</v>
      </c>
      <c r="F32" s="36" t="s">
        <v>88</v>
      </c>
      <c r="G32" s="34" t="s">
        <v>88</v>
      </c>
      <c r="H32" s="35">
        <v>3100</v>
      </c>
      <c r="I32" s="35" t="s">
        <v>88</v>
      </c>
      <c r="J32" s="35">
        <v>1600</v>
      </c>
      <c r="K32" s="36" t="s">
        <v>88</v>
      </c>
    </row>
    <row r="33" spans="1:11" x14ac:dyDescent="0.3">
      <c r="A33" s="46" t="s">
        <v>62</v>
      </c>
      <c r="B33" s="34" t="s">
        <v>88</v>
      </c>
      <c r="C33" s="35" t="s">
        <v>88</v>
      </c>
      <c r="D33" s="35" t="s">
        <v>88</v>
      </c>
      <c r="E33" s="35" t="s">
        <v>88</v>
      </c>
      <c r="F33" s="36" t="s">
        <v>88</v>
      </c>
      <c r="G33" s="34">
        <v>22400</v>
      </c>
      <c r="H33" s="35">
        <v>-10200</v>
      </c>
      <c r="I33" s="35">
        <v>169600</v>
      </c>
      <c r="J33" s="35">
        <v>280000</v>
      </c>
      <c r="K33" s="36" t="s">
        <v>88</v>
      </c>
    </row>
    <row r="34" spans="1:11" x14ac:dyDescent="0.3">
      <c r="A34" s="46" t="s">
        <v>63</v>
      </c>
      <c r="B34" s="34" t="s">
        <v>88</v>
      </c>
      <c r="C34" s="35" t="s">
        <v>88</v>
      </c>
      <c r="D34" s="35" t="s">
        <v>88</v>
      </c>
      <c r="E34" s="35" t="s">
        <v>88</v>
      </c>
      <c r="F34" s="36" t="s">
        <v>88</v>
      </c>
      <c r="G34" s="34">
        <v>84800</v>
      </c>
      <c r="H34" s="35" t="s">
        <v>88</v>
      </c>
      <c r="I34" s="35">
        <v>2600</v>
      </c>
      <c r="J34" s="35" t="s">
        <v>88</v>
      </c>
      <c r="K34" s="36" t="s">
        <v>88</v>
      </c>
    </row>
    <row r="35" spans="1:11" x14ac:dyDescent="0.3">
      <c r="A35" s="46" t="s">
        <v>64</v>
      </c>
      <c r="B35" s="34">
        <v>1832500</v>
      </c>
      <c r="C35" s="35">
        <v>-63700</v>
      </c>
      <c r="D35" s="35">
        <v>1500</v>
      </c>
      <c r="E35" s="35">
        <v>37200</v>
      </c>
      <c r="F35" s="36" t="s">
        <v>88</v>
      </c>
      <c r="G35" s="34">
        <v>337800</v>
      </c>
      <c r="H35" s="35">
        <v>-300</v>
      </c>
      <c r="I35" s="35" t="s">
        <v>88</v>
      </c>
      <c r="J35" s="35">
        <v>3400</v>
      </c>
      <c r="K35" s="36" t="s">
        <v>88</v>
      </c>
    </row>
    <row r="36" spans="1:11" x14ac:dyDescent="0.3">
      <c r="A36" s="46" t="s">
        <v>65</v>
      </c>
      <c r="B36" s="34">
        <v>900</v>
      </c>
      <c r="C36" s="35">
        <v>-500</v>
      </c>
      <c r="D36" s="35" t="s">
        <v>88</v>
      </c>
      <c r="E36" s="35" t="s">
        <v>88</v>
      </c>
      <c r="F36" s="36" t="s">
        <v>88</v>
      </c>
      <c r="G36" s="34">
        <v>62800</v>
      </c>
      <c r="H36" s="35" t="s">
        <v>88</v>
      </c>
      <c r="I36" s="35" t="s">
        <v>88</v>
      </c>
      <c r="J36" s="35" t="s">
        <v>88</v>
      </c>
      <c r="K36" s="36" t="s">
        <v>88</v>
      </c>
    </row>
    <row r="37" spans="1:11" x14ac:dyDescent="0.3">
      <c r="A37" s="46" t="s">
        <v>66</v>
      </c>
      <c r="B37" s="34" t="s">
        <v>88</v>
      </c>
      <c r="C37" s="35">
        <v>-16200</v>
      </c>
      <c r="D37" s="35">
        <v>-200</v>
      </c>
      <c r="E37" s="35">
        <v>13500</v>
      </c>
      <c r="F37" s="36">
        <v>300</v>
      </c>
      <c r="G37" s="34" t="s">
        <v>88</v>
      </c>
      <c r="H37" s="35">
        <v>-19600</v>
      </c>
      <c r="I37" s="35" t="s">
        <v>88</v>
      </c>
      <c r="J37" s="35">
        <v>400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56700</v>
      </c>
      <c r="C39" s="41">
        <v>-27100</v>
      </c>
      <c r="D39" s="41">
        <v>-1500</v>
      </c>
      <c r="E39" s="41">
        <v>25400</v>
      </c>
      <c r="F39" s="42" t="s">
        <v>88</v>
      </c>
      <c r="G39" s="40">
        <v>86500</v>
      </c>
      <c r="H39" s="41">
        <v>-6700</v>
      </c>
      <c r="I39" s="41">
        <v>-60600</v>
      </c>
      <c r="J39" s="41">
        <v>300</v>
      </c>
      <c r="K39" s="42" t="s">
        <v>88</v>
      </c>
    </row>
    <row r="40" spans="1:11" ht="15" thickBot="1" x14ac:dyDescent="0.35">
      <c r="A40" s="37" t="s">
        <v>85</v>
      </c>
      <c r="B40" s="38">
        <f>SUM(B7:B39)</f>
        <v>5929500</v>
      </c>
      <c r="C40" s="38">
        <f t="shared" ref="C40:K40" si="0">SUM(C7:C39)</f>
        <v>-538100</v>
      </c>
      <c r="D40" s="38">
        <f t="shared" si="0"/>
        <v>30100</v>
      </c>
      <c r="E40" s="38">
        <f t="shared" si="0"/>
        <v>491500</v>
      </c>
      <c r="F40" s="38">
        <f t="shared" si="0"/>
        <v>-6500</v>
      </c>
      <c r="G40" s="39">
        <f t="shared" si="0"/>
        <v>7644300</v>
      </c>
      <c r="H40" s="39">
        <f t="shared" si="0"/>
        <v>-2124000</v>
      </c>
      <c r="I40" s="39">
        <f t="shared" si="0"/>
        <v>130600</v>
      </c>
      <c r="J40" s="39">
        <f t="shared" si="0"/>
        <v>370900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618A-F5BA-4DDA-9456-5DA2C534F219}">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79</v>
      </c>
    </row>
    <row r="2" spans="1:11" x14ac:dyDescent="0.3">
      <c r="A2" s="2"/>
    </row>
    <row r="3" spans="1:11" x14ac:dyDescent="0.3">
      <c r="A3" s="2" t="str">
        <f>CONCATENATE("Summary of "&amp;RIGHT(A1,4)," carbon impacts (tonne CO2 eq.) of wastes from Scotland.")</f>
        <v>Summary of 2016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7400</v>
      </c>
      <c r="H7" s="50" t="s">
        <v>88</v>
      </c>
      <c r="I7" s="50" t="s">
        <v>88</v>
      </c>
      <c r="J7" s="50" t="s">
        <v>88</v>
      </c>
      <c r="K7" s="51" t="s">
        <v>88</v>
      </c>
    </row>
    <row r="8" spans="1:11" x14ac:dyDescent="0.3">
      <c r="A8" s="46" t="s">
        <v>37</v>
      </c>
      <c r="B8" s="34">
        <v>1625500</v>
      </c>
      <c r="C8" s="35">
        <v>-2000</v>
      </c>
      <c r="D8" s="35">
        <v>-400</v>
      </c>
      <c r="E8" s="35">
        <v>260800</v>
      </c>
      <c r="F8" s="36">
        <v>200</v>
      </c>
      <c r="G8" s="34">
        <v>1917400</v>
      </c>
      <c r="H8" s="35">
        <v>-3900</v>
      </c>
      <c r="I8" s="35" t="s">
        <v>88</v>
      </c>
      <c r="J8" s="35">
        <v>39700</v>
      </c>
      <c r="K8" s="36" t="s">
        <v>88</v>
      </c>
    </row>
    <row r="9" spans="1:11" x14ac:dyDescent="0.3">
      <c r="A9" s="46" t="s">
        <v>38</v>
      </c>
      <c r="B9" s="34" t="s">
        <v>88</v>
      </c>
      <c r="C9" s="35" t="s">
        <v>88</v>
      </c>
      <c r="D9" s="35" t="s">
        <v>88</v>
      </c>
      <c r="E9" s="35" t="s">
        <v>88</v>
      </c>
      <c r="F9" s="36" t="s">
        <v>88</v>
      </c>
      <c r="G9" s="34" t="s">
        <v>88</v>
      </c>
      <c r="H9" s="35">
        <v>700</v>
      </c>
      <c r="I9" s="35">
        <v>-8200</v>
      </c>
      <c r="J9" s="35" t="s">
        <v>88</v>
      </c>
      <c r="K9" s="36" t="s">
        <v>88</v>
      </c>
    </row>
    <row r="10" spans="1:11" x14ac:dyDescent="0.3">
      <c r="A10" s="46" t="s">
        <v>39</v>
      </c>
      <c r="B10" s="34">
        <v>8000</v>
      </c>
      <c r="C10" s="35">
        <v>-400</v>
      </c>
      <c r="D10" s="35" t="s">
        <v>88</v>
      </c>
      <c r="E10" s="35" t="s">
        <v>88</v>
      </c>
      <c r="F10" s="36" t="s">
        <v>88</v>
      </c>
      <c r="G10" s="34">
        <v>123000</v>
      </c>
      <c r="H10" s="35">
        <v>-9300</v>
      </c>
      <c r="I10" s="35" t="s">
        <v>88</v>
      </c>
      <c r="J10" s="35" t="s">
        <v>88</v>
      </c>
      <c r="K10" s="36" t="s">
        <v>88</v>
      </c>
    </row>
    <row r="11" spans="1:11" x14ac:dyDescent="0.3">
      <c r="A11" s="46" t="s">
        <v>40</v>
      </c>
      <c r="B11" s="34">
        <v>700</v>
      </c>
      <c r="C11" s="35">
        <v>2100</v>
      </c>
      <c r="D11" s="35" t="s">
        <v>88</v>
      </c>
      <c r="E11" s="35" t="s">
        <v>88</v>
      </c>
      <c r="F11" s="36" t="s">
        <v>88</v>
      </c>
      <c r="G11" s="34">
        <v>149000</v>
      </c>
      <c r="H11" s="35" t="s">
        <v>88</v>
      </c>
      <c r="I11" s="35">
        <v>400</v>
      </c>
      <c r="J11" s="35" t="s">
        <v>88</v>
      </c>
      <c r="K11" s="36" t="s">
        <v>88</v>
      </c>
    </row>
    <row r="12" spans="1:11" x14ac:dyDescent="0.3">
      <c r="A12" s="46" t="s">
        <v>41</v>
      </c>
      <c r="B12" s="34" t="s">
        <v>88</v>
      </c>
      <c r="C12" s="35" t="s">
        <v>88</v>
      </c>
      <c r="D12" s="35" t="s">
        <v>88</v>
      </c>
      <c r="E12" s="35">
        <v>300</v>
      </c>
      <c r="F12" s="36">
        <v>-100</v>
      </c>
      <c r="G12" s="34" t="s">
        <v>88</v>
      </c>
      <c r="H12" s="35" t="s">
        <v>88</v>
      </c>
      <c r="I12" s="35" t="s">
        <v>88</v>
      </c>
      <c r="J12" s="35">
        <v>400</v>
      </c>
      <c r="K12" s="36" t="s">
        <v>88</v>
      </c>
    </row>
    <row r="13" spans="1:11" x14ac:dyDescent="0.3">
      <c r="A13" s="46" t="s">
        <v>42</v>
      </c>
      <c r="B13" s="34" t="s">
        <v>88</v>
      </c>
      <c r="C13" s="35" t="s">
        <v>88</v>
      </c>
      <c r="D13" s="35" t="s">
        <v>88</v>
      </c>
      <c r="E13" s="35" t="s">
        <v>88</v>
      </c>
      <c r="F13" s="36" t="s">
        <v>88</v>
      </c>
      <c r="G13" s="34" t="s">
        <v>88</v>
      </c>
      <c r="H13" s="35">
        <v>114800</v>
      </c>
      <c r="I13" s="35">
        <v>7600</v>
      </c>
      <c r="J13" s="35">
        <v>800</v>
      </c>
      <c r="K13" s="36" t="s">
        <v>88</v>
      </c>
    </row>
    <row r="14" spans="1:11" ht="28.8" x14ac:dyDescent="0.3">
      <c r="A14" s="46" t="s">
        <v>43</v>
      </c>
      <c r="B14" s="34">
        <v>116600</v>
      </c>
      <c r="C14" s="35">
        <v>-6200</v>
      </c>
      <c r="D14" s="35">
        <v>200</v>
      </c>
      <c r="E14" s="35">
        <v>100</v>
      </c>
      <c r="F14" s="36" t="s">
        <v>88</v>
      </c>
      <c r="G14" s="34">
        <v>39700</v>
      </c>
      <c r="H14" s="35" t="s">
        <v>88</v>
      </c>
      <c r="I14" s="35" t="s">
        <v>88</v>
      </c>
      <c r="J14" s="35" t="s">
        <v>88</v>
      </c>
      <c r="K14" s="36" t="s">
        <v>88</v>
      </c>
    </row>
    <row r="15" spans="1:11" x14ac:dyDescent="0.3">
      <c r="A15" s="46" t="s">
        <v>44</v>
      </c>
      <c r="B15" s="34">
        <v>2800</v>
      </c>
      <c r="C15" s="35">
        <v>-700</v>
      </c>
      <c r="D15" s="35" t="s">
        <v>88</v>
      </c>
      <c r="E15" s="35" t="s">
        <v>88</v>
      </c>
      <c r="F15" s="36" t="s">
        <v>88</v>
      </c>
      <c r="G15" s="34">
        <v>364300</v>
      </c>
      <c r="H15" s="35">
        <v>-15700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200800</v>
      </c>
      <c r="C17" s="35">
        <v>-80900</v>
      </c>
      <c r="D17" s="35">
        <v>600</v>
      </c>
      <c r="E17" s="35">
        <v>300</v>
      </c>
      <c r="F17" s="36" t="s">
        <v>88</v>
      </c>
      <c r="G17" s="34">
        <v>115400</v>
      </c>
      <c r="H17" s="35">
        <v>-122200</v>
      </c>
      <c r="I17" s="35" t="s">
        <v>88</v>
      </c>
      <c r="J17" s="35">
        <v>100</v>
      </c>
      <c r="K17" s="36" t="s">
        <v>88</v>
      </c>
    </row>
    <row r="18" spans="1:11" x14ac:dyDescent="0.3">
      <c r="A18" s="47" t="s">
        <v>47</v>
      </c>
      <c r="B18" s="34" t="s">
        <v>88</v>
      </c>
      <c r="C18" s="35" t="s">
        <v>88</v>
      </c>
      <c r="D18" s="35">
        <v>1300</v>
      </c>
      <c r="E18" s="35">
        <v>42800</v>
      </c>
      <c r="F18" s="36" t="s">
        <v>88</v>
      </c>
      <c r="G18" s="34" t="s">
        <v>88</v>
      </c>
      <c r="H18" s="35" t="s">
        <v>88</v>
      </c>
      <c r="I18" s="35">
        <v>100</v>
      </c>
      <c r="J18" s="35">
        <v>2100</v>
      </c>
      <c r="K18" s="36" t="s">
        <v>88</v>
      </c>
    </row>
    <row r="19" spans="1:11" x14ac:dyDescent="0.3">
      <c r="A19" s="46" t="s">
        <v>48</v>
      </c>
      <c r="B19" s="34">
        <v>290800</v>
      </c>
      <c r="C19" s="35">
        <v>-400</v>
      </c>
      <c r="D19" s="35">
        <v>3700</v>
      </c>
      <c r="E19" s="35">
        <v>32100</v>
      </c>
      <c r="F19" s="36" t="s">
        <v>88</v>
      </c>
      <c r="G19" s="34">
        <v>267800</v>
      </c>
      <c r="H19" s="35" t="s">
        <v>88</v>
      </c>
      <c r="I19" s="35" t="s">
        <v>88</v>
      </c>
      <c r="J19" s="35">
        <v>7300</v>
      </c>
      <c r="K19" s="36" t="s">
        <v>88</v>
      </c>
    </row>
    <row r="20" spans="1:11" x14ac:dyDescent="0.3">
      <c r="A20" s="46" t="s">
        <v>49</v>
      </c>
      <c r="B20" s="34" t="s">
        <v>88</v>
      </c>
      <c r="C20" s="35" t="s">
        <v>88</v>
      </c>
      <c r="D20" s="35" t="s">
        <v>88</v>
      </c>
      <c r="E20" s="35" t="s">
        <v>88</v>
      </c>
      <c r="F20" s="36" t="s">
        <v>88</v>
      </c>
      <c r="G20" s="34" t="s">
        <v>88</v>
      </c>
      <c r="H20" s="35">
        <v>500</v>
      </c>
      <c r="I20" s="35">
        <v>5300</v>
      </c>
      <c r="J20" s="35">
        <v>4900</v>
      </c>
      <c r="K20" s="36" t="s">
        <v>88</v>
      </c>
    </row>
    <row r="21" spans="1:11" x14ac:dyDescent="0.3">
      <c r="A21" s="46" t="s">
        <v>50</v>
      </c>
      <c r="B21" s="34">
        <v>800</v>
      </c>
      <c r="C21" s="35">
        <v>-16900</v>
      </c>
      <c r="D21" s="35" t="s">
        <v>88</v>
      </c>
      <c r="E21" s="35" t="s">
        <v>88</v>
      </c>
      <c r="F21" s="36" t="s">
        <v>88</v>
      </c>
      <c r="G21" s="34">
        <v>772900</v>
      </c>
      <c r="H21" s="35">
        <v>-1030200</v>
      </c>
      <c r="I21" s="35" t="s">
        <v>88</v>
      </c>
      <c r="J21" s="35" t="s">
        <v>88</v>
      </c>
      <c r="K21" s="36" t="s">
        <v>88</v>
      </c>
    </row>
    <row r="22" spans="1:11" x14ac:dyDescent="0.3">
      <c r="A22" s="46" t="s">
        <v>51</v>
      </c>
      <c r="B22" s="34">
        <v>347100</v>
      </c>
      <c r="C22" s="35">
        <v>-130400</v>
      </c>
      <c r="D22" s="35">
        <v>400</v>
      </c>
      <c r="E22" s="35">
        <v>200</v>
      </c>
      <c r="F22" s="36">
        <v>-6500</v>
      </c>
      <c r="G22" s="34">
        <v>460700</v>
      </c>
      <c r="H22" s="35">
        <v>-126000</v>
      </c>
      <c r="I22" s="35" t="s">
        <v>88</v>
      </c>
      <c r="J22" s="35" t="s">
        <v>88</v>
      </c>
      <c r="K22" s="36" t="s">
        <v>88</v>
      </c>
    </row>
    <row r="23" spans="1:11" x14ac:dyDescent="0.3">
      <c r="A23" s="46" t="s">
        <v>52</v>
      </c>
      <c r="B23" s="34">
        <v>1500</v>
      </c>
      <c r="C23" s="35">
        <v>-41400</v>
      </c>
      <c r="D23" s="35" t="s">
        <v>88</v>
      </c>
      <c r="E23" s="35" t="s">
        <v>88</v>
      </c>
      <c r="F23" s="36" t="s">
        <v>88</v>
      </c>
      <c r="G23" s="34">
        <v>515500</v>
      </c>
      <c r="H23" s="35">
        <v>-856600</v>
      </c>
      <c r="I23" s="35" t="s">
        <v>88</v>
      </c>
      <c r="J23" s="35" t="s">
        <v>88</v>
      </c>
      <c r="K23" s="36" t="s">
        <v>88</v>
      </c>
    </row>
    <row r="24" spans="1:11" x14ac:dyDescent="0.3">
      <c r="A24" s="46" t="s">
        <v>53</v>
      </c>
      <c r="B24" s="34">
        <v>2800</v>
      </c>
      <c r="C24" s="35">
        <v>200</v>
      </c>
      <c r="D24" s="35">
        <v>300</v>
      </c>
      <c r="E24" s="35">
        <v>100</v>
      </c>
      <c r="F24" s="36" t="s">
        <v>88</v>
      </c>
      <c r="G24" s="34">
        <v>101800</v>
      </c>
      <c r="H24" s="35">
        <v>-61100</v>
      </c>
      <c r="I24" s="35" t="s">
        <v>88</v>
      </c>
      <c r="J24" s="35">
        <v>200</v>
      </c>
      <c r="K24" s="36" t="s">
        <v>88</v>
      </c>
    </row>
    <row r="25" spans="1:11" ht="28.8" x14ac:dyDescent="0.3">
      <c r="A25" s="46" t="s">
        <v>54</v>
      </c>
      <c r="B25" s="34" t="s">
        <v>88</v>
      </c>
      <c r="C25" s="35" t="s">
        <v>88</v>
      </c>
      <c r="D25" s="35" t="s">
        <v>88</v>
      </c>
      <c r="E25" s="35" t="s">
        <v>88</v>
      </c>
      <c r="F25" s="36" t="s">
        <v>88</v>
      </c>
      <c r="G25" s="34" t="s">
        <v>88</v>
      </c>
      <c r="H25" s="35">
        <v>2000</v>
      </c>
      <c r="I25" s="35" t="s">
        <v>88</v>
      </c>
      <c r="J25" s="35">
        <v>3900</v>
      </c>
      <c r="K25" s="36" t="s">
        <v>88</v>
      </c>
    </row>
    <row r="26" spans="1:11" x14ac:dyDescent="0.3">
      <c r="A26" s="46" t="s">
        <v>55</v>
      </c>
      <c r="B26" s="34">
        <v>542900</v>
      </c>
      <c r="C26" s="35">
        <v>-1900</v>
      </c>
      <c r="D26" s="35">
        <v>-5100</v>
      </c>
      <c r="E26" s="35">
        <v>1600</v>
      </c>
      <c r="F26" s="36" t="s">
        <v>88</v>
      </c>
      <c r="G26" s="34">
        <v>334500</v>
      </c>
      <c r="H26" s="35">
        <v>-2400</v>
      </c>
      <c r="I26" s="35" t="s">
        <v>88</v>
      </c>
      <c r="J26" s="35">
        <v>2300</v>
      </c>
      <c r="K26" s="36" t="s">
        <v>88</v>
      </c>
    </row>
    <row r="27" spans="1:11" x14ac:dyDescent="0.3">
      <c r="A27" s="46" t="s">
        <v>56</v>
      </c>
      <c r="B27" s="34" t="s">
        <v>88</v>
      </c>
      <c r="C27" s="35" t="s">
        <v>88</v>
      </c>
      <c r="D27" s="35" t="s">
        <v>88</v>
      </c>
      <c r="E27" s="35" t="s">
        <v>88</v>
      </c>
      <c r="F27" s="36" t="s">
        <v>88</v>
      </c>
      <c r="G27" s="34">
        <v>5200</v>
      </c>
      <c r="H27" s="35">
        <v>1000</v>
      </c>
      <c r="I27" s="35" t="s">
        <v>88</v>
      </c>
      <c r="J27" s="35">
        <v>600</v>
      </c>
      <c r="K27" s="36" t="s">
        <v>88</v>
      </c>
    </row>
    <row r="28" spans="1:11" x14ac:dyDescent="0.3">
      <c r="A28" s="46" t="s">
        <v>57</v>
      </c>
      <c r="B28" s="34">
        <v>237100</v>
      </c>
      <c r="C28" s="35">
        <v>-125300</v>
      </c>
      <c r="D28" s="35">
        <v>-3700</v>
      </c>
      <c r="E28" s="35">
        <v>79000</v>
      </c>
      <c r="F28" s="36" t="s">
        <v>88</v>
      </c>
      <c r="G28" s="34">
        <v>252400</v>
      </c>
      <c r="H28" s="35">
        <v>-31400</v>
      </c>
      <c r="I28" s="35" t="s">
        <v>88</v>
      </c>
      <c r="J28" s="35">
        <v>34000</v>
      </c>
      <c r="K28" s="36" t="s">
        <v>88</v>
      </c>
    </row>
    <row r="29" spans="1:11" x14ac:dyDescent="0.3">
      <c r="A29" s="46" t="s">
        <v>58</v>
      </c>
      <c r="B29" s="34">
        <v>694000</v>
      </c>
      <c r="C29" s="35">
        <v>-26800</v>
      </c>
      <c r="D29" s="35">
        <v>35900</v>
      </c>
      <c r="E29" s="35">
        <v>800</v>
      </c>
      <c r="F29" s="36" t="s">
        <v>88</v>
      </c>
      <c r="G29" s="34">
        <v>523100</v>
      </c>
      <c r="H29" s="35" t="s">
        <v>88</v>
      </c>
      <c r="I29" s="35" t="s">
        <v>88</v>
      </c>
      <c r="J29" s="35">
        <v>200</v>
      </c>
      <c r="K29" s="36" t="s">
        <v>88</v>
      </c>
    </row>
    <row r="30" spans="1:11" x14ac:dyDescent="0.3">
      <c r="A30" s="46" t="s">
        <v>59</v>
      </c>
      <c r="B30" s="34">
        <v>3300</v>
      </c>
      <c r="C30" s="35">
        <v>-500</v>
      </c>
      <c r="D30" s="35" t="s">
        <v>88</v>
      </c>
      <c r="E30" s="35" t="s">
        <v>88</v>
      </c>
      <c r="F30" s="36" t="s">
        <v>88</v>
      </c>
      <c r="G30" s="34">
        <v>71700</v>
      </c>
      <c r="H30" s="35" t="s">
        <v>88</v>
      </c>
      <c r="I30" s="35">
        <v>4500</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v>100</v>
      </c>
      <c r="K31" s="36" t="s">
        <v>88</v>
      </c>
    </row>
    <row r="32" spans="1:11" x14ac:dyDescent="0.3">
      <c r="A32" s="46" t="s">
        <v>61</v>
      </c>
      <c r="B32" s="34" t="s">
        <v>88</v>
      </c>
      <c r="C32" s="35" t="s">
        <v>88</v>
      </c>
      <c r="D32" s="35" t="s">
        <v>88</v>
      </c>
      <c r="E32" s="35" t="s">
        <v>88</v>
      </c>
      <c r="F32" s="36" t="s">
        <v>88</v>
      </c>
      <c r="G32" s="34" t="s">
        <v>88</v>
      </c>
      <c r="H32" s="35">
        <v>3000</v>
      </c>
      <c r="I32" s="35" t="s">
        <v>88</v>
      </c>
      <c r="J32" s="35">
        <v>1400</v>
      </c>
      <c r="K32" s="36" t="s">
        <v>88</v>
      </c>
    </row>
    <row r="33" spans="1:11" x14ac:dyDescent="0.3">
      <c r="A33" s="46" t="s">
        <v>62</v>
      </c>
      <c r="B33" s="34" t="s">
        <v>88</v>
      </c>
      <c r="C33" s="35" t="s">
        <v>88</v>
      </c>
      <c r="D33" s="35" t="s">
        <v>88</v>
      </c>
      <c r="E33" s="35" t="s">
        <v>88</v>
      </c>
      <c r="F33" s="36" t="s">
        <v>88</v>
      </c>
      <c r="G33" s="34">
        <v>22400</v>
      </c>
      <c r="H33" s="35">
        <v>-18600</v>
      </c>
      <c r="I33" s="35">
        <v>174700</v>
      </c>
      <c r="J33" s="35">
        <v>298700</v>
      </c>
      <c r="K33" s="36" t="s">
        <v>88</v>
      </c>
    </row>
    <row r="34" spans="1:11" x14ac:dyDescent="0.3">
      <c r="A34" s="46" t="s">
        <v>63</v>
      </c>
      <c r="B34" s="34" t="s">
        <v>88</v>
      </c>
      <c r="C34" s="35" t="s">
        <v>88</v>
      </c>
      <c r="D34" s="35" t="s">
        <v>88</v>
      </c>
      <c r="E34" s="35" t="s">
        <v>88</v>
      </c>
      <c r="F34" s="36" t="s">
        <v>88</v>
      </c>
      <c r="G34" s="34">
        <v>81700</v>
      </c>
      <c r="H34" s="35" t="s">
        <v>88</v>
      </c>
      <c r="I34" s="35">
        <v>900</v>
      </c>
      <c r="J34" s="35" t="s">
        <v>88</v>
      </c>
      <c r="K34" s="36" t="s">
        <v>88</v>
      </c>
    </row>
    <row r="35" spans="1:11" x14ac:dyDescent="0.3">
      <c r="A35" s="46" t="s">
        <v>64</v>
      </c>
      <c r="B35" s="34">
        <v>1899700</v>
      </c>
      <c r="C35" s="35">
        <v>-69200</v>
      </c>
      <c r="D35" s="35">
        <v>1800</v>
      </c>
      <c r="E35" s="35">
        <v>38400</v>
      </c>
      <c r="F35" s="36" t="s">
        <v>88</v>
      </c>
      <c r="G35" s="34">
        <v>342200</v>
      </c>
      <c r="H35" s="35" t="s">
        <v>88</v>
      </c>
      <c r="I35" s="35" t="s">
        <v>88</v>
      </c>
      <c r="J35" s="35">
        <v>5500</v>
      </c>
      <c r="K35" s="36" t="s">
        <v>88</v>
      </c>
    </row>
    <row r="36" spans="1:11" x14ac:dyDescent="0.3">
      <c r="A36" s="46" t="s">
        <v>65</v>
      </c>
      <c r="B36" s="34">
        <v>800</v>
      </c>
      <c r="C36" s="35">
        <v>-400</v>
      </c>
      <c r="D36" s="35" t="s">
        <v>88</v>
      </c>
      <c r="E36" s="35" t="s">
        <v>88</v>
      </c>
      <c r="F36" s="36" t="s">
        <v>88</v>
      </c>
      <c r="G36" s="34">
        <v>53000</v>
      </c>
      <c r="H36" s="35" t="s">
        <v>88</v>
      </c>
      <c r="I36" s="35" t="s">
        <v>88</v>
      </c>
      <c r="J36" s="35" t="s">
        <v>88</v>
      </c>
      <c r="K36" s="36" t="s">
        <v>88</v>
      </c>
    </row>
    <row r="37" spans="1:11" x14ac:dyDescent="0.3">
      <c r="A37" s="46" t="s">
        <v>66</v>
      </c>
      <c r="B37" s="34" t="s">
        <v>88</v>
      </c>
      <c r="C37" s="35">
        <v>-16300</v>
      </c>
      <c r="D37" s="35">
        <v>-300</v>
      </c>
      <c r="E37" s="35">
        <v>13700</v>
      </c>
      <c r="F37" s="36">
        <v>200</v>
      </c>
      <c r="G37" s="34" t="s">
        <v>88</v>
      </c>
      <c r="H37" s="35">
        <v>-19800</v>
      </c>
      <c r="I37" s="35" t="s">
        <v>88</v>
      </c>
      <c r="J37" s="35">
        <v>1100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59700</v>
      </c>
      <c r="C39" s="41">
        <v>-28300</v>
      </c>
      <c r="D39" s="41">
        <v>-2100</v>
      </c>
      <c r="E39" s="41">
        <v>26100</v>
      </c>
      <c r="F39" s="42" t="s">
        <v>88</v>
      </c>
      <c r="G39" s="40">
        <v>77900</v>
      </c>
      <c r="H39" s="41" t="s">
        <v>88</v>
      </c>
      <c r="I39" s="41" t="s">
        <v>88</v>
      </c>
      <c r="J39" s="41" t="s">
        <v>88</v>
      </c>
      <c r="K39" s="42" t="s">
        <v>88</v>
      </c>
    </row>
    <row r="40" spans="1:11" ht="15" thickBot="1" x14ac:dyDescent="0.35">
      <c r="A40" s="37" t="s">
        <v>85</v>
      </c>
      <c r="B40" s="38">
        <f>SUM(B7:B39)</f>
        <v>6034900</v>
      </c>
      <c r="C40" s="38">
        <f t="shared" ref="C40:K40" si="0">SUM(C7:C39)</f>
        <v>-545700</v>
      </c>
      <c r="D40" s="38">
        <f t="shared" si="0"/>
        <v>32600</v>
      </c>
      <c r="E40" s="38">
        <f t="shared" si="0"/>
        <v>496300</v>
      </c>
      <c r="F40" s="38">
        <f t="shared" si="0"/>
        <v>-6200</v>
      </c>
      <c r="G40" s="39">
        <f t="shared" si="0"/>
        <v>6599000</v>
      </c>
      <c r="H40" s="39">
        <f t="shared" si="0"/>
        <v>-2175200</v>
      </c>
      <c r="I40" s="39">
        <f t="shared" si="0"/>
        <v>185300</v>
      </c>
      <c r="J40" s="39">
        <f t="shared" si="0"/>
        <v>403300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500E-FCE3-4EB9-90E7-E6C952860880}">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80</v>
      </c>
    </row>
    <row r="2" spans="1:11" x14ac:dyDescent="0.3">
      <c r="A2" s="2"/>
    </row>
    <row r="3" spans="1:11" x14ac:dyDescent="0.3">
      <c r="A3" s="2" t="str">
        <f>CONCATENATE("Summary of "&amp;RIGHT(A1,4)," carbon impacts (tonne CO2 eq.) of wastes from Scotland.")</f>
        <v>Summary of 2015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7600</v>
      </c>
      <c r="H7" s="50" t="s">
        <v>88</v>
      </c>
      <c r="I7" s="50" t="s">
        <v>88</v>
      </c>
      <c r="J7" s="50" t="s">
        <v>88</v>
      </c>
      <c r="K7" s="51" t="s">
        <v>88</v>
      </c>
    </row>
    <row r="8" spans="1:11" x14ac:dyDescent="0.3">
      <c r="A8" s="46" t="s">
        <v>37</v>
      </c>
      <c r="B8" s="34">
        <v>1613400</v>
      </c>
      <c r="C8" s="35">
        <v>-1800</v>
      </c>
      <c r="D8" s="35">
        <v>-500</v>
      </c>
      <c r="E8" s="35">
        <v>268600</v>
      </c>
      <c r="F8" s="36">
        <v>200</v>
      </c>
      <c r="G8" s="34">
        <v>1908700</v>
      </c>
      <c r="H8" s="35">
        <v>-3100</v>
      </c>
      <c r="I8" s="35" t="s">
        <v>88</v>
      </c>
      <c r="J8" s="35">
        <v>22800</v>
      </c>
      <c r="K8" s="36" t="s">
        <v>88</v>
      </c>
    </row>
    <row r="9" spans="1:11" x14ac:dyDescent="0.3">
      <c r="A9" s="46" t="s">
        <v>38</v>
      </c>
      <c r="B9" s="34" t="s">
        <v>88</v>
      </c>
      <c r="C9" s="35" t="s">
        <v>88</v>
      </c>
      <c r="D9" s="35" t="s">
        <v>88</v>
      </c>
      <c r="E9" s="35" t="s">
        <v>88</v>
      </c>
      <c r="F9" s="36" t="s">
        <v>88</v>
      </c>
      <c r="G9" s="34" t="s">
        <v>88</v>
      </c>
      <c r="H9" s="35">
        <v>3200</v>
      </c>
      <c r="I9" s="35">
        <v>-12100</v>
      </c>
      <c r="J9" s="35" t="s">
        <v>88</v>
      </c>
      <c r="K9" s="36" t="s">
        <v>88</v>
      </c>
    </row>
    <row r="10" spans="1:11" x14ac:dyDescent="0.3">
      <c r="A10" s="46" t="s">
        <v>39</v>
      </c>
      <c r="B10" s="34">
        <v>7200</v>
      </c>
      <c r="C10" s="35">
        <v>-400</v>
      </c>
      <c r="D10" s="35" t="s">
        <v>88</v>
      </c>
      <c r="E10" s="35" t="s">
        <v>88</v>
      </c>
      <c r="F10" s="36" t="s">
        <v>88</v>
      </c>
      <c r="G10" s="34">
        <v>76600</v>
      </c>
      <c r="H10" s="35">
        <v>-9200</v>
      </c>
      <c r="I10" s="35" t="s">
        <v>88</v>
      </c>
      <c r="J10" s="35" t="s">
        <v>88</v>
      </c>
      <c r="K10" s="36" t="s">
        <v>88</v>
      </c>
    </row>
    <row r="11" spans="1:11" x14ac:dyDescent="0.3">
      <c r="A11" s="46" t="s">
        <v>40</v>
      </c>
      <c r="B11" s="34">
        <v>300</v>
      </c>
      <c r="C11" s="35">
        <v>1000</v>
      </c>
      <c r="D11" s="35" t="s">
        <v>88</v>
      </c>
      <c r="E11" s="35" t="s">
        <v>88</v>
      </c>
      <c r="F11" s="36" t="s">
        <v>88</v>
      </c>
      <c r="G11" s="34">
        <v>142200</v>
      </c>
      <c r="H11" s="35" t="s">
        <v>88</v>
      </c>
      <c r="I11" s="35">
        <v>900</v>
      </c>
      <c r="J11" s="35" t="s">
        <v>88</v>
      </c>
      <c r="K11" s="36" t="s">
        <v>88</v>
      </c>
    </row>
    <row r="12" spans="1:11" x14ac:dyDescent="0.3">
      <c r="A12" s="46" t="s">
        <v>41</v>
      </c>
      <c r="B12" s="34" t="s">
        <v>88</v>
      </c>
      <c r="C12" s="35" t="s">
        <v>88</v>
      </c>
      <c r="D12" s="35" t="s">
        <v>88</v>
      </c>
      <c r="E12" s="35">
        <v>200</v>
      </c>
      <c r="F12" s="36" t="s">
        <v>88</v>
      </c>
      <c r="G12" s="34" t="s">
        <v>88</v>
      </c>
      <c r="H12" s="35" t="s">
        <v>88</v>
      </c>
      <c r="I12" s="35" t="s">
        <v>88</v>
      </c>
      <c r="J12" s="35">
        <v>2600</v>
      </c>
      <c r="K12" s="36" t="s">
        <v>88</v>
      </c>
    </row>
    <row r="13" spans="1:11" x14ac:dyDescent="0.3">
      <c r="A13" s="46" t="s">
        <v>42</v>
      </c>
      <c r="B13" s="34" t="s">
        <v>88</v>
      </c>
      <c r="C13" s="35" t="s">
        <v>88</v>
      </c>
      <c r="D13" s="35" t="s">
        <v>88</v>
      </c>
      <c r="E13" s="35" t="s">
        <v>88</v>
      </c>
      <c r="F13" s="36" t="s">
        <v>88</v>
      </c>
      <c r="G13" s="34" t="s">
        <v>88</v>
      </c>
      <c r="H13" s="35">
        <v>107200</v>
      </c>
      <c r="I13" s="35">
        <v>6700</v>
      </c>
      <c r="J13" s="35">
        <v>1100</v>
      </c>
      <c r="K13" s="36" t="s">
        <v>88</v>
      </c>
    </row>
    <row r="14" spans="1:11" ht="28.8" x14ac:dyDescent="0.3">
      <c r="A14" s="46" t="s">
        <v>43</v>
      </c>
      <c r="B14" s="34">
        <v>110200</v>
      </c>
      <c r="C14" s="35">
        <v>-5800</v>
      </c>
      <c r="D14" s="35">
        <v>200</v>
      </c>
      <c r="E14" s="35">
        <v>100</v>
      </c>
      <c r="F14" s="36" t="s">
        <v>88</v>
      </c>
      <c r="G14" s="34">
        <v>83100</v>
      </c>
      <c r="H14" s="35">
        <v>-7400</v>
      </c>
      <c r="I14" s="35" t="s">
        <v>88</v>
      </c>
      <c r="J14" s="35" t="s">
        <v>88</v>
      </c>
      <c r="K14" s="36" t="s">
        <v>88</v>
      </c>
    </row>
    <row r="15" spans="1:11" x14ac:dyDescent="0.3">
      <c r="A15" s="46" t="s">
        <v>44</v>
      </c>
      <c r="B15" s="34">
        <v>3100</v>
      </c>
      <c r="C15" s="35">
        <v>-700</v>
      </c>
      <c r="D15" s="35" t="s">
        <v>88</v>
      </c>
      <c r="E15" s="35" t="s">
        <v>88</v>
      </c>
      <c r="F15" s="36" t="s">
        <v>88</v>
      </c>
      <c r="G15" s="34">
        <v>321500</v>
      </c>
      <c r="H15" s="35">
        <v>-5700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203300</v>
      </c>
      <c r="C17" s="35">
        <v>-77400</v>
      </c>
      <c r="D17" s="35">
        <v>600</v>
      </c>
      <c r="E17" s="35">
        <v>300</v>
      </c>
      <c r="F17" s="36" t="s">
        <v>88</v>
      </c>
      <c r="G17" s="34">
        <v>118200</v>
      </c>
      <c r="H17" s="35">
        <v>-170600</v>
      </c>
      <c r="I17" s="35" t="s">
        <v>88</v>
      </c>
      <c r="J17" s="35">
        <v>100</v>
      </c>
      <c r="K17" s="36" t="s">
        <v>88</v>
      </c>
    </row>
    <row r="18" spans="1:11" x14ac:dyDescent="0.3">
      <c r="A18" s="47" t="s">
        <v>47</v>
      </c>
      <c r="B18" s="34" t="s">
        <v>88</v>
      </c>
      <c r="C18" s="35" t="s">
        <v>88</v>
      </c>
      <c r="D18" s="35">
        <v>800</v>
      </c>
      <c r="E18" s="35">
        <v>43300</v>
      </c>
      <c r="F18" s="36" t="s">
        <v>88</v>
      </c>
      <c r="G18" s="34" t="s">
        <v>88</v>
      </c>
      <c r="H18" s="35" t="s">
        <v>88</v>
      </c>
      <c r="I18" s="35">
        <v>100</v>
      </c>
      <c r="J18" s="35">
        <v>2900</v>
      </c>
      <c r="K18" s="36" t="s">
        <v>88</v>
      </c>
    </row>
    <row r="19" spans="1:11" x14ac:dyDescent="0.3">
      <c r="A19" s="46" t="s">
        <v>48</v>
      </c>
      <c r="B19" s="34">
        <v>293200</v>
      </c>
      <c r="C19" s="35">
        <v>-400</v>
      </c>
      <c r="D19" s="35">
        <v>3500</v>
      </c>
      <c r="E19" s="35">
        <v>32500</v>
      </c>
      <c r="F19" s="36" t="s">
        <v>88</v>
      </c>
      <c r="G19" s="34">
        <v>281400</v>
      </c>
      <c r="H19" s="35">
        <v>-100</v>
      </c>
      <c r="I19" s="35" t="s">
        <v>88</v>
      </c>
      <c r="J19" s="35">
        <v>3000</v>
      </c>
      <c r="K19" s="36" t="s">
        <v>88</v>
      </c>
    </row>
    <row r="20" spans="1:11" x14ac:dyDescent="0.3">
      <c r="A20" s="46" t="s">
        <v>49</v>
      </c>
      <c r="B20" s="34" t="s">
        <v>88</v>
      </c>
      <c r="C20" s="35" t="s">
        <v>88</v>
      </c>
      <c r="D20" s="35" t="s">
        <v>88</v>
      </c>
      <c r="E20" s="35" t="s">
        <v>88</v>
      </c>
      <c r="F20" s="36" t="s">
        <v>88</v>
      </c>
      <c r="G20" s="34" t="s">
        <v>88</v>
      </c>
      <c r="H20" s="35">
        <v>2100</v>
      </c>
      <c r="I20" s="35">
        <v>5300</v>
      </c>
      <c r="J20" s="35">
        <v>3100</v>
      </c>
      <c r="K20" s="36" t="s">
        <v>88</v>
      </c>
    </row>
    <row r="21" spans="1:11" x14ac:dyDescent="0.3">
      <c r="A21" s="46" t="s">
        <v>50</v>
      </c>
      <c r="B21" s="34">
        <v>2800</v>
      </c>
      <c r="C21" s="35">
        <v>-15700</v>
      </c>
      <c r="D21" s="35" t="s">
        <v>88</v>
      </c>
      <c r="E21" s="35" t="s">
        <v>88</v>
      </c>
      <c r="F21" s="36" t="s">
        <v>88</v>
      </c>
      <c r="G21" s="34">
        <v>943900</v>
      </c>
      <c r="H21" s="35">
        <v>-966100</v>
      </c>
      <c r="I21" s="35" t="s">
        <v>88</v>
      </c>
      <c r="J21" s="35" t="s">
        <v>88</v>
      </c>
      <c r="K21" s="36" t="s">
        <v>88</v>
      </c>
    </row>
    <row r="22" spans="1:11" x14ac:dyDescent="0.3">
      <c r="A22" s="46" t="s">
        <v>51</v>
      </c>
      <c r="B22" s="34">
        <v>330900</v>
      </c>
      <c r="C22" s="35">
        <v>-115100</v>
      </c>
      <c r="D22" s="35">
        <v>400</v>
      </c>
      <c r="E22" s="35">
        <v>200</v>
      </c>
      <c r="F22" s="36">
        <v>-6300</v>
      </c>
      <c r="G22" s="34">
        <v>602500</v>
      </c>
      <c r="H22" s="35">
        <v>-14400</v>
      </c>
      <c r="I22" s="35" t="s">
        <v>88</v>
      </c>
      <c r="J22" s="35" t="s">
        <v>88</v>
      </c>
      <c r="K22" s="36" t="s">
        <v>88</v>
      </c>
    </row>
    <row r="23" spans="1:11" x14ac:dyDescent="0.3">
      <c r="A23" s="46" t="s">
        <v>52</v>
      </c>
      <c r="B23" s="34">
        <v>9300</v>
      </c>
      <c r="C23" s="35">
        <v>-41900</v>
      </c>
      <c r="D23" s="35" t="s">
        <v>88</v>
      </c>
      <c r="E23" s="35" t="s">
        <v>88</v>
      </c>
      <c r="F23" s="36" t="s">
        <v>88</v>
      </c>
      <c r="G23" s="34">
        <v>503900</v>
      </c>
      <c r="H23" s="35">
        <v>-1295000</v>
      </c>
      <c r="I23" s="35" t="s">
        <v>88</v>
      </c>
      <c r="J23" s="35" t="s">
        <v>88</v>
      </c>
      <c r="K23" s="36" t="s">
        <v>88</v>
      </c>
    </row>
    <row r="24" spans="1:11" x14ac:dyDescent="0.3">
      <c r="A24" s="46" t="s">
        <v>53</v>
      </c>
      <c r="B24" s="34">
        <v>2500</v>
      </c>
      <c r="C24" s="35">
        <v>200</v>
      </c>
      <c r="D24" s="35">
        <v>300</v>
      </c>
      <c r="E24" s="35">
        <v>100</v>
      </c>
      <c r="F24" s="36" t="s">
        <v>88</v>
      </c>
      <c r="G24" s="34">
        <v>88400</v>
      </c>
      <c r="H24" s="35">
        <v>-59100</v>
      </c>
      <c r="I24" s="35" t="s">
        <v>88</v>
      </c>
      <c r="J24" s="35">
        <v>100</v>
      </c>
      <c r="K24" s="36" t="s">
        <v>88</v>
      </c>
    </row>
    <row r="25" spans="1:11" ht="28.8" x14ac:dyDescent="0.3">
      <c r="A25" s="46" t="s">
        <v>54</v>
      </c>
      <c r="B25" s="34" t="s">
        <v>88</v>
      </c>
      <c r="C25" s="35" t="s">
        <v>88</v>
      </c>
      <c r="D25" s="35" t="s">
        <v>88</v>
      </c>
      <c r="E25" s="35" t="s">
        <v>88</v>
      </c>
      <c r="F25" s="36" t="s">
        <v>88</v>
      </c>
      <c r="G25" s="34" t="s">
        <v>88</v>
      </c>
      <c r="H25" s="35">
        <v>1100</v>
      </c>
      <c r="I25" s="35" t="s">
        <v>88</v>
      </c>
      <c r="J25" s="35">
        <v>3400</v>
      </c>
      <c r="K25" s="36" t="s">
        <v>88</v>
      </c>
    </row>
    <row r="26" spans="1:11" x14ac:dyDescent="0.3">
      <c r="A26" s="46" t="s">
        <v>55</v>
      </c>
      <c r="B26" s="34">
        <v>485500</v>
      </c>
      <c r="C26" s="35">
        <v>-21300</v>
      </c>
      <c r="D26" s="35">
        <v>-4800</v>
      </c>
      <c r="E26" s="35">
        <v>1900</v>
      </c>
      <c r="F26" s="36" t="s">
        <v>88</v>
      </c>
      <c r="G26" s="34">
        <v>365500</v>
      </c>
      <c r="H26" s="35" t="s">
        <v>88</v>
      </c>
      <c r="I26" s="35" t="s">
        <v>88</v>
      </c>
      <c r="J26" s="35">
        <v>3900</v>
      </c>
      <c r="K26" s="36" t="s">
        <v>88</v>
      </c>
    </row>
    <row r="27" spans="1:11" x14ac:dyDescent="0.3">
      <c r="A27" s="46" t="s">
        <v>56</v>
      </c>
      <c r="B27" s="34" t="s">
        <v>88</v>
      </c>
      <c r="C27" s="35" t="s">
        <v>88</v>
      </c>
      <c r="D27" s="35" t="s">
        <v>88</v>
      </c>
      <c r="E27" s="35" t="s">
        <v>88</v>
      </c>
      <c r="F27" s="36" t="s">
        <v>88</v>
      </c>
      <c r="G27" s="34">
        <v>6700</v>
      </c>
      <c r="H27" s="35">
        <v>2500</v>
      </c>
      <c r="I27" s="35" t="s">
        <v>88</v>
      </c>
      <c r="J27" s="35">
        <v>600</v>
      </c>
      <c r="K27" s="36" t="s">
        <v>88</v>
      </c>
    </row>
    <row r="28" spans="1:11" x14ac:dyDescent="0.3">
      <c r="A28" s="46" t="s">
        <v>57</v>
      </c>
      <c r="B28" s="34">
        <v>250200</v>
      </c>
      <c r="C28" s="35">
        <v>-122200</v>
      </c>
      <c r="D28" s="35">
        <v>-4000</v>
      </c>
      <c r="E28" s="35">
        <v>79100</v>
      </c>
      <c r="F28" s="36" t="s">
        <v>88</v>
      </c>
      <c r="G28" s="34">
        <v>266600</v>
      </c>
      <c r="H28" s="35">
        <v>-17800</v>
      </c>
      <c r="I28" s="35" t="s">
        <v>88</v>
      </c>
      <c r="J28" s="35">
        <v>14000</v>
      </c>
      <c r="K28" s="36" t="s">
        <v>88</v>
      </c>
    </row>
    <row r="29" spans="1:11" x14ac:dyDescent="0.3">
      <c r="A29" s="46" t="s">
        <v>58</v>
      </c>
      <c r="B29" s="34">
        <v>702700</v>
      </c>
      <c r="C29" s="35">
        <v>-22800</v>
      </c>
      <c r="D29" s="35">
        <v>32500</v>
      </c>
      <c r="E29" s="35">
        <v>800</v>
      </c>
      <c r="F29" s="36" t="s">
        <v>88</v>
      </c>
      <c r="G29" s="34">
        <v>536000</v>
      </c>
      <c r="H29" s="35">
        <v>-200</v>
      </c>
      <c r="I29" s="35" t="s">
        <v>88</v>
      </c>
      <c r="J29" s="35">
        <v>100</v>
      </c>
      <c r="K29" s="36" t="s">
        <v>88</v>
      </c>
    </row>
    <row r="30" spans="1:11" x14ac:dyDescent="0.3">
      <c r="A30" s="46" t="s">
        <v>59</v>
      </c>
      <c r="B30" s="34">
        <v>2500</v>
      </c>
      <c r="C30" s="35">
        <v>-400</v>
      </c>
      <c r="D30" s="35" t="s">
        <v>88</v>
      </c>
      <c r="E30" s="35" t="s">
        <v>88</v>
      </c>
      <c r="F30" s="36" t="s">
        <v>88</v>
      </c>
      <c r="G30" s="34">
        <v>79600</v>
      </c>
      <c r="H30" s="35" t="s">
        <v>88</v>
      </c>
      <c r="I30" s="35">
        <v>12400</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t="s">
        <v>88</v>
      </c>
      <c r="K31" s="36" t="s">
        <v>88</v>
      </c>
    </row>
    <row r="32" spans="1:11" x14ac:dyDescent="0.3">
      <c r="A32" s="46" t="s">
        <v>61</v>
      </c>
      <c r="B32" s="34" t="s">
        <v>88</v>
      </c>
      <c r="C32" s="35" t="s">
        <v>88</v>
      </c>
      <c r="D32" s="35" t="s">
        <v>88</v>
      </c>
      <c r="E32" s="35" t="s">
        <v>88</v>
      </c>
      <c r="F32" s="36" t="s">
        <v>88</v>
      </c>
      <c r="G32" s="34" t="s">
        <v>88</v>
      </c>
      <c r="H32" s="35">
        <v>2600</v>
      </c>
      <c r="I32" s="35" t="s">
        <v>88</v>
      </c>
      <c r="J32" s="35">
        <v>1700</v>
      </c>
      <c r="K32" s="36" t="s">
        <v>88</v>
      </c>
    </row>
    <row r="33" spans="1:11" x14ac:dyDescent="0.3">
      <c r="A33" s="46" t="s">
        <v>62</v>
      </c>
      <c r="B33" s="34" t="s">
        <v>88</v>
      </c>
      <c r="C33" s="35" t="s">
        <v>88</v>
      </c>
      <c r="D33" s="35" t="s">
        <v>88</v>
      </c>
      <c r="E33" s="35" t="s">
        <v>88</v>
      </c>
      <c r="F33" s="36" t="s">
        <v>88</v>
      </c>
      <c r="G33" s="34">
        <v>2000</v>
      </c>
      <c r="H33" s="35">
        <v>-5800</v>
      </c>
      <c r="I33" s="35">
        <v>56300</v>
      </c>
      <c r="J33" s="35">
        <v>310100</v>
      </c>
      <c r="K33" s="36" t="s">
        <v>88</v>
      </c>
    </row>
    <row r="34" spans="1:11" x14ac:dyDescent="0.3">
      <c r="A34" s="46" t="s">
        <v>63</v>
      </c>
      <c r="B34" s="34" t="s">
        <v>88</v>
      </c>
      <c r="C34" s="35" t="s">
        <v>88</v>
      </c>
      <c r="D34" s="35" t="s">
        <v>88</v>
      </c>
      <c r="E34" s="35" t="s">
        <v>88</v>
      </c>
      <c r="F34" s="36" t="s">
        <v>88</v>
      </c>
      <c r="G34" s="34">
        <v>97400</v>
      </c>
      <c r="H34" s="35" t="s">
        <v>88</v>
      </c>
      <c r="I34" s="35">
        <v>1000</v>
      </c>
      <c r="J34" s="35" t="s">
        <v>88</v>
      </c>
      <c r="K34" s="36" t="s">
        <v>88</v>
      </c>
    </row>
    <row r="35" spans="1:11" x14ac:dyDescent="0.3">
      <c r="A35" s="46" t="s">
        <v>64</v>
      </c>
      <c r="B35" s="34">
        <v>1924100</v>
      </c>
      <c r="C35" s="35">
        <v>-74100</v>
      </c>
      <c r="D35" s="35">
        <v>1700</v>
      </c>
      <c r="E35" s="35">
        <v>38900</v>
      </c>
      <c r="F35" s="36" t="s">
        <v>88</v>
      </c>
      <c r="G35" s="34">
        <v>576400</v>
      </c>
      <c r="H35" s="35">
        <v>-100</v>
      </c>
      <c r="I35" s="35">
        <v>2100</v>
      </c>
      <c r="J35" s="35">
        <v>5600</v>
      </c>
      <c r="K35" s="36" t="s">
        <v>88</v>
      </c>
    </row>
    <row r="36" spans="1:11" x14ac:dyDescent="0.3">
      <c r="A36" s="46" t="s">
        <v>65</v>
      </c>
      <c r="B36" s="34">
        <v>800</v>
      </c>
      <c r="C36" s="35">
        <v>-400</v>
      </c>
      <c r="D36" s="35" t="s">
        <v>88</v>
      </c>
      <c r="E36" s="35" t="s">
        <v>88</v>
      </c>
      <c r="F36" s="36" t="s">
        <v>88</v>
      </c>
      <c r="G36" s="34">
        <v>68100</v>
      </c>
      <c r="H36" s="35" t="s">
        <v>88</v>
      </c>
      <c r="I36" s="35" t="s">
        <v>88</v>
      </c>
      <c r="J36" s="35" t="s">
        <v>88</v>
      </c>
      <c r="K36" s="36" t="s">
        <v>88</v>
      </c>
    </row>
    <row r="37" spans="1:11" x14ac:dyDescent="0.3">
      <c r="A37" s="46" t="s">
        <v>66</v>
      </c>
      <c r="B37" s="34" t="s">
        <v>88</v>
      </c>
      <c r="C37" s="35">
        <v>-16400</v>
      </c>
      <c r="D37" s="35">
        <v>-400</v>
      </c>
      <c r="E37" s="35">
        <v>13700</v>
      </c>
      <c r="F37" s="36">
        <v>300</v>
      </c>
      <c r="G37" s="34" t="s">
        <v>88</v>
      </c>
      <c r="H37" s="35">
        <v>-21000</v>
      </c>
      <c r="I37" s="35">
        <v>-200</v>
      </c>
      <c r="J37" s="35">
        <v>300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55000</v>
      </c>
      <c r="C39" s="41">
        <v>-26700</v>
      </c>
      <c r="D39" s="41">
        <v>-2400</v>
      </c>
      <c r="E39" s="41">
        <v>26600</v>
      </c>
      <c r="F39" s="42" t="s">
        <v>88</v>
      </c>
      <c r="G39" s="40">
        <v>124600</v>
      </c>
      <c r="H39" s="41">
        <v>-13900</v>
      </c>
      <c r="I39" s="41">
        <v>-70100</v>
      </c>
      <c r="J39" s="41">
        <v>800</v>
      </c>
      <c r="K39" s="42" t="s">
        <v>88</v>
      </c>
    </row>
    <row r="40" spans="1:11" ht="15" thickBot="1" x14ac:dyDescent="0.35">
      <c r="A40" s="37" t="s">
        <v>85</v>
      </c>
      <c r="B40" s="38">
        <f>SUM(B7:B39)</f>
        <v>5997000</v>
      </c>
      <c r="C40" s="38">
        <f t="shared" ref="C40:K40" si="0">SUM(C7:C39)</f>
        <v>-542300</v>
      </c>
      <c r="D40" s="38">
        <f t="shared" si="0"/>
        <v>27900</v>
      </c>
      <c r="E40" s="38">
        <f t="shared" si="0"/>
        <v>506300</v>
      </c>
      <c r="F40" s="38">
        <f t="shared" si="0"/>
        <v>-5800</v>
      </c>
      <c r="G40" s="39">
        <f t="shared" si="0"/>
        <v>7200900</v>
      </c>
      <c r="H40" s="39">
        <f t="shared" si="0"/>
        <v>-2470800</v>
      </c>
      <c r="I40" s="39">
        <f t="shared" si="0"/>
        <v>2400</v>
      </c>
      <c r="J40" s="39">
        <f t="shared" si="0"/>
        <v>376200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A934B-F99E-4FD7-ADB1-0164E448F3F6}">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81</v>
      </c>
    </row>
    <row r="2" spans="1:11" x14ac:dyDescent="0.3">
      <c r="A2" s="2"/>
    </row>
    <row r="3" spans="1:11" x14ac:dyDescent="0.3">
      <c r="A3" s="2" t="str">
        <f>CONCATENATE("Summary of "&amp;RIGHT(A1,4)," carbon impacts (tonne CO2 eq.) of wastes from Scotland.")</f>
        <v>Summary of 2014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16600</v>
      </c>
      <c r="H7" s="50" t="s">
        <v>88</v>
      </c>
      <c r="I7" s="50" t="s">
        <v>88</v>
      </c>
      <c r="J7" s="50" t="s">
        <v>88</v>
      </c>
      <c r="K7" s="51" t="s">
        <v>88</v>
      </c>
    </row>
    <row r="8" spans="1:11" x14ac:dyDescent="0.3">
      <c r="A8" s="46" t="s">
        <v>37</v>
      </c>
      <c r="B8" s="34">
        <v>1603000</v>
      </c>
      <c r="C8" s="35">
        <v>-1300</v>
      </c>
      <c r="D8" s="35">
        <v>-500</v>
      </c>
      <c r="E8" s="35">
        <v>290100</v>
      </c>
      <c r="F8" s="36">
        <v>300</v>
      </c>
      <c r="G8" s="34">
        <v>2640700</v>
      </c>
      <c r="H8" s="35">
        <v>-2900</v>
      </c>
      <c r="I8" s="35" t="s">
        <v>88</v>
      </c>
      <c r="J8" s="35">
        <v>70800</v>
      </c>
      <c r="K8" s="36" t="s">
        <v>88</v>
      </c>
    </row>
    <row r="9" spans="1:11" x14ac:dyDescent="0.3">
      <c r="A9" s="46" t="s">
        <v>38</v>
      </c>
      <c r="B9" s="34" t="s">
        <v>88</v>
      </c>
      <c r="C9" s="35" t="s">
        <v>88</v>
      </c>
      <c r="D9" s="35" t="s">
        <v>88</v>
      </c>
      <c r="E9" s="35" t="s">
        <v>88</v>
      </c>
      <c r="F9" s="36" t="s">
        <v>88</v>
      </c>
      <c r="G9" s="34" t="s">
        <v>88</v>
      </c>
      <c r="H9" s="35">
        <v>1500</v>
      </c>
      <c r="I9" s="35">
        <v>-15700</v>
      </c>
      <c r="J9" s="35" t="s">
        <v>88</v>
      </c>
      <c r="K9" s="36" t="s">
        <v>88</v>
      </c>
    </row>
    <row r="10" spans="1:11" x14ac:dyDescent="0.3">
      <c r="A10" s="46" t="s">
        <v>39</v>
      </c>
      <c r="B10" s="34">
        <v>4900</v>
      </c>
      <c r="C10" s="35">
        <v>-200</v>
      </c>
      <c r="D10" s="35" t="s">
        <v>88</v>
      </c>
      <c r="E10" s="35" t="s">
        <v>88</v>
      </c>
      <c r="F10" s="36" t="s">
        <v>88</v>
      </c>
      <c r="G10" s="34">
        <v>69000</v>
      </c>
      <c r="H10" s="35">
        <v>-6900</v>
      </c>
      <c r="I10" s="35" t="s">
        <v>88</v>
      </c>
      <c r="J10" s="35" t="s">
        <v>88</v>
      </c>
      <c r="K10" s="36" t="s">
        <v>88</v>
      </c>
    </row>
    <row r="11" spans="1:11" x14ac:dyDescent="0.3">
      <c r="A11" s="46" t="s">
        <v>40</v>
      </c>
      <c r="B11" s="34">
        <v>500</v>
      </c>
      <c r="C11" s="35">
        <v>1400</v>
      </c>
      <c r="D11" s="35" t="s">
        <v>88</v>
      </c>
      <c r="E11" s="35" t="s">
        <v>88</v>
      </c>
      <c r="F11" s="36" t="s">
        <v>88</v>
      </c>
      <c r="G11" s="34">
        <v>155600</v>
      </c>
      <c r="H11" s="35" t="s">
        <v>88</v>
      </c>
      <c r="I11" s="35">
        <v>900</v>
      </c>
      <c r="J11" s="35" t="s">
        <v>88</v>
      </c>
      <c r="K11" s="36" t="s">
        <v>88</v>
      </c>
    </row>
    <row r="12" spans="1:11" x14ac:dyDescent="0.3">
      <c r="A12" s="46" t="s">
        <v>41</v>
      </c>
      <c r="B12" s="34" t="s">
        <v>88</v>
      </c>
      <c r="C12" s="35" t="s">
        <v>88</v>
      </c>
      <c r="D12" s="35" t="s">
        <v>88</v>
      </c>
      <c r="E12" s="35">
        <v>200</v>
      </c>
      <c r="F12" s="36">
        <v>-100</v>
      </c>
      <c r="G12" s="34" t="s">
        <v>88</v>
      </c>
      <c r="H12" s="35" t="s">
        <v>88</v>
      </c>
      <c r="I12" s="35" t="s">
        <v>88</v>
      </c>
      <c r="J12" s="35">
        <v>2900</v>
      </c>
      <c r="K12" s="36" t="s">
        <v>88</v>
      </c>
    </row>
    <row r="13" spans="1:11" x14ac:dyDescent="0.3">
      <c r="A13" s="46" t="s">
        <v>42</v>
      </c>
      <c r="B13" s="34" t="s">
        <v>88</v>
      </c>
      <c r="C13" s="35" t="s">
        <v>88</v>
      </c>
      <c r="D13" s="35" t="s">
        <v>88</v>
      </c>
      <c r="E13" s="35" t="s">
        <v>88</v>
      </c>
      <c r="F13" s="36" t="s">
        <v>88</v>
      </c>
      <c r="G13" s="34" t="s">
        <v>88</v>
      </c>
      <c r="H13" s="35">
        <v>77500</v>
      </c>
      <c r="I13" s="35">
        <v>5300</v>
      </c>
      <c r="J13" s="35">
        <v>2500</v>
      </c>
      <c r="K13" s="36" t="s">
        <v>88</v>
      </c>
    </row>
    <row r="14" spans="1:11" ht="28.8" x14ac:dyDescent="0.3">
      <c r="A14" s="46" t="s">
        <v>43</v>
      </c>
      <c r="B14" s="34">
        <v>107100</v>
      </c>
      <c r="C14" s="35">
        <v>-5800</v>
      </c>
      <c r="D14" s="35">
        <v>200</v>
      </c>
      <c r="E14" s="35">
        <v>100</v>
      </c>
      <c r="F14" s="36" t="s">
        <v>88</v>
      </c>
      <c r="G14" s="34">
        <v>35500</v>
      </c>
      <c r="H14" s="35" t="s">
        <v>88</v>
      </c>
      <c r="I14" s="35" t="s">
        <v>88</v>
      </c>
      <c r="J14" s="35" t="s">
        <v>88</v>
      </c>
      <c r="K14" s="36" t="s">
        <v>88</v>
      </c>
    </row>
    <row r="15" spans="1:11" x14ac:dyDescent="0.3">
      <c r="A15" s="46" t="s">
        <v>44</v>
      </c>
      <c r="B15" s="34">
        <v>2800</v>
      </c>
      <c r="C15" s="35">
        <v>-700</v>
      </c>
      <c r="D15" s="35" t="s">
        <v>88</v>
      </c>
      <c r="E15" s="35" t="s">
        <v>88</v>
      </c>
      <c r="F15" s="36" t="s">
        <v>88</v>
      </c>
      <c r="G15" s="34">
        <v>480300</v>
      </c>
      <c r="H15" s="35">
        <v>-2500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206900</v>
      </c>
      <c r="C17" s="35">
        <v>-76200</v>
      </c>
      <c r="D17" s="35">
        <v>500</v>
      </c>
      <c r="E17" s="35">
        <v>400</v>
      </c>
      <c r="F17" s="36" t="s">
        <v>88</v>
      </c>
      <c r="G17" s="34">
        <v>85800</v>
      </c>
      <c r="H17" s="35">
        <v>-159900</v>
      </c>
      <c r="I17" s="35" t="s">
        <v>88</v>
      </c>
      <c r="J17" s="35" t="s">
        <v>88</v>
      </c>
      <c r="K17" s="36" t="s">
        <v>88</v>
      </c>
    </row>
    <row r="18" spans="1:11" x14ac:dyDescent="0.3">
      <c r="A18" s="47" t="s">
        <v>47</v>
      </c>
      <c r="B18" s="34" t="s">
        <v>88</v>
      </c>
      <c r="C18" s="35" t="s">
        <v>88</v>
      </c>
      <c r="D18" s="35">
        <v>500</v>
      </c>
      <c r="E18" s="35">
        <v>45700</v>
      </c>
      <c r="F18" s="36" t="s">
        <v>88</v>
      </c>
      <c r="G18" s="34" t="s">
        <v>88</v>
      </c>
      <c r="H18" s="35" t="s">
        <v>88</v>
      </c>
      <c r="I18" s="35">
        <v>100</v>
      </c>
      <c r="J18" s="35">
        <v>1500</v>
      </c>
      <c r="K18" s="36" t="s">
        <v>88</v>
      </c>
    </row>
    <row r="19" spans="1:11" x14ac:dyDescent="0.3">
      <c r="A19" s="46" t="s">
        <v>48</v>
      </c>
      <c r="B19" s="34">
        <v>296300</v>
      </c>
      <c r="C19" s="35">
        <v>-300</v>
      </c>
      <c r="D19" s="35">
        <v>3000</v>
      </c>
      <c r="E19" s="35">
        <v>34300</v>
      </c>
      <c r="F19" s="36" t="s">
        <v>88</v>
      </c>
      <c r="G19" s="34">
        <v>192900</v>
      </c>
      <c r="H19" s="35">
        <v>-100</v>
      </c>
      <c r="I19" s="35" t="s">
        <v>88</v>
      </c>
      <c r="J19" s="35">
        <v>4100</v>
      </c>
      <c r="K19" s="36" t="s">
        <v>88</v>
      </c>
    </row>
    <row r="20" spans="1:11" x14ac:dyDescent="0.3">
      <c r="A20" s="46" t="s">
        <v>49</v>
      </c>
      <c r="B20" s="34" t="s">
        <v>88</v>
      </c>
      <c r="C20" s="35" t="s">
        <v>88</v>
      </c>
      <c r="D20" s="35" t="s">
        <v>88</v>
      </c>
      <c r="E20" s="35" t="s">
        <v>88</v>
      </c>
      <c r="F20" s="36" t="s">
        <v>88</v>
      </c>
      <c r="G20" s="34" t="s">
        <v>88</v>
      </c>
      <c r="H20" s="35">
        <v>200</v>
      </c>
      <c r="I20" s="35">
        <v>2800</v>
      </c>
      <c r="J20" s="35">
        <v>4100</v>
      </c>
      <c r="K20" s="36" t="s">
        <v>88</v>
      </c>
    </row>
    <row r="21" spans="1:11" x14ac:dyDescent="0.3">
      <c r="A21" s="46" t="s">
        <v>50</v>
      </c>
      <c r="B21" s="34">
        <v>3800</v>
      </c>
      <c r="C21" s="35">
        <v>-14800</v>
      </c>
      <c r="D21" s="35" t="s">
        <v>88</v>
      </c>
      <c r="E21" s="35" t="s">
        <v>88</v>
      </c>
      <c r="F21" s="36" t="s">
        <v>88</v>
      </c>
      <c r="G21" s="34">
        <v>781100</v>
      </c>
      <c r="H21" s="35">
        <v>-981600</v>
      </c>
      <c r="I21" s="35" t="s">
        <v>88</v>
      </c>
      <c r="J21" s="35" t="s">
        <v>88</v>
      </c>
      <c r="K21" s="36" t="s">
        <v>88</v>
      </c>
    </row>
    <row r="22" spans="1:11" x14ac:dyDescent="0.3">
      <c r="A22" s="46" t="s">
        <v>51</v>
      </c>
      <c r="B22" s="34">
        <v>325600</v>
      </c>
      <c r="C22" s="35">
        <v>-101000</v>
      </c>
      <c r="D22" s="35">
        <v>300</v>
      </c>
      <c r="E22" s="35">
        <v>200</v>
      </c>
      <c r="F22" s="36">
        <v>-6500</v>
      </c>
      <c r="G22" s="34">
        <v>605500</v>
      </c>
      <c r="H22" s="35">
        <v>-144300</v>
      </c>
      <c r="I22" s="35" t="s">
        <v>88</v>
      </c>
      <c r="J22" s="35" t="s">
        <v>88</v>
      </c>
      <c r="K22" s="36" t="s">
        <v>88</v>
      </c>
    </row>
    <row r="23" spans="1:11" x14ac:dyDescent="0.3">
      <c r="A23" s="46" t="s">
        <v>52</v>
      </c>
      <c r="B23" s="34">
        <v>5600</v>
      </c>
      <c r="C23" s="35">
        <v>-35200</v>
      </c>
      <c r="D23" s="35" t="s">
        <v>88</v>
      </c>
      <c r="E23" s="35" t="s">
        <v>88</v>
      </c>
      <c r="F23" s="36" t="s">
        <v>88</v>
      </c>
      <c r="G23" s="34">
        <v>352900</v>
      </c>
      <c r="H23" s="35">
        <v>-564400</v>
      </c>
      <c r="I23" s="35" t="s">
        <v>88</v>
      </c>
      <c r="J23" s="35" t="s">
        <v>88</v>
      </c>
      <c r="K23" s="36" t="s">
        <v>88</v>
      </c>
    </row>
    <row r="24" spans="1:11" x14ac:dyDescent="0.3">
      <c r="A24" s="46" t="s">
        <v>53</v>
      </c>
      <c r="B24" s="34">
        <v>2800</v>
      </c>
      <c r="C24" s="35">
        <v>200</v>
      </c>
      <c r="D24" s="35">
        <v>300</v>
      </c>
      <c r="E24" s="35">
        <v>100</v>
      </c>
      <c r="F24" s="36" t="s">
        <v>88</v>
      </c>
      <c r="G24" s="34">
        <v>88300</v>
      </c>
      <c r="H24" s="35">
        <v>-46500</v>
      </c>
      <c r="I24" s="35">
        <v>100</v>
      </c>
      <c r="J24" s="35">
        <v>400</v>
      </c>
      <c r="K24" s="36" t="s">
        <v>88</v>
      </c>
    </row>
    <row r="25" spans="1:11" ht="28.8" x14ac:dyDescent="0.3">
      <c r="A25" s="46" t="s">
        <v>54</v>
      </c>
      <c r="B25" s="34" t="s">
        <v>88</v>
      </c>
      <c r="C25" s="35" t="s">
        <v>88</v>
      </c>
      <c r="D25" s="35" t="s">
        <v>88</v>
      </c>
      <c r="E25" s="35" t="s">
        <v>88</v>
      </c>
      <c r="F25" s="36" t="s">
        <v>88</v>
      </c>
      <c r="G25" s="34" t="s">
        <v>88</v>
      </c>
      <c r="H25" s="35">
        <v>800</v>
      </c>
      <c r="I25" s="35" t="s">
        <v>88</v>
      </c>
      <c r="J25" s="35">
        <v>2500</v>
      </c>
      <c r="K25" s="36" t="s">
        <v>88</v>
      </c>
    </row>
    <row r="26" spans="1:11" x14ac:dyDescent="0.3">
      <c r="A26" s="46" t="s">
        <v>55</v>
      </c>
      <c r="B26" s="34">
        <v>424200</v>
      </c>
      <c r="C26" s="35">
        <v>-11000</v>
      </c>
      <c r="D26" s="35">
        <v>-1300</v>
      </c>
      <c r="E26" s="35">
        <v>2000</v>
      </c>
      <c r="F26" s="36" t="s">
        <v>88</v>
      </c>
      <c r="G26" s="34">
        <v>195000</v>
      </c>
      <c r="H26" s="35">
        <v>-12100</v>
      </c>
      <c r="I26" s="35" t="s">
        <v>88</v>
      </c>
      <c r="J26" s="35">
        <v>2400</v>
      </c>
      <c r="K26" s="36" t="s">
        <v>88</v>
      </c>
    </row>
    <row r="27" spans="1:11" x14ac:dyDescent="0.3">
      <c r="A27" s="46" t="s">
        <v>56</v>
      </c>
      <c r="B27" s="34" t="s">
        <v>88</v>
      </c>
      <c r="C27" s="35" t="s">
        <v>88</v>
      </c>
      <c r="D27" s="35" t="s">
        <v>88</v>
      </c>
      <c r="E27" s="35" t="s">
        <v>88</v>
      </c>
      <c r="F27" s="36" t="s">
        <v>88</v>
      </c>
      <c r="G27" s="34">
        <v>5900</v>
      </c>
      <c r="H27" s="35">
        <v>1200</v>
      </c>
      <c r="I27" s="35" t="s">
        <v>88</v>
      </c>
      <c r="J27" s="35">
        <v>600</v>
      </c>
      <c r="K27" s="36" t="s">
        <v>88</v>
      </c>
    </row>
    <row r="28" spans="1:11" x14ac:dyDescent="0.3">
      <c r="A28" s="46" t="s">
        <v>57</v>
      </c>
      <c r="B28" s="34">
        <v>271500</v>
      </c>
      <c r="C28" s="35">
        <v>-124300</v>
      </c>
      <c r="D28" s="35">
        <v>-3500</v>
      </c>
      <c r="E28" s="35">
        <v>82900</v>
      </c>
      <c r="F28" s="36" t="s">
        <v>88</v>
      </c>
      <c r="G28" s="34">
        <v>201600</v>
      </c>
      <c r="H28" s="35">
        <v>-49700</v>
      </c>
      <c r="I28" s="35" t="s">
        <v>88</v>
      </c>
      <c r="J28" s="35">
        <v>19600</v>
      </c>
      <c r="K28" s="36" t="s">
        <v>88</v>
      </c>
    </row>
    <row r="29" spans="1:11" x14ac:dyDescent="0.3">
      <c r="A29" s="46" t="s">
        <v>58</v>
      </c>
      <c r="B29" s="34">
        <v>709500</v>
      </c>
      <c r="C29" s="35">
        <v>-22000</v>
      </c>
      <c r="D29" s="35">
        <v>26300</v>
      </c>
      <c r="E29" s="35">
        <v>800</v>
      </c>
      <c r="F29" s="36" t="s">
        <v>88</v>
      </c>
      <c r="G29" s="34">
        <v>405000</v>
      </c>
      <c r="H29" s="35">
        <v>-200</v>
      </c>
      <c r="I29" s="35" t="s">
        <v>88</v>
      </c>
      <c r="J29" s="35">
        <v>100</v>
      </c>
      <c r="K29" s="36" t="s">
        <v>88</v>
      </c>
    </row>
    <row r="30" spans="1:11" x14ac:dyDescent="0.3">
      <c r="A30" s="46" t="s">
        <v>59</v>
      </c>
      <c r="B30" s="34">
        <v>2600</v>
      </c>
      <c r="C30" s="35">
        <v>-400</v>
      </c>
      <c r="D30" s="35" t="s">
        <v>88</v>
      </c>
      <c r="E30" s="35" t="s">
        <v>88</v>
      </c>
      <c r="F30" s="36" t="s">
        <v>88</v>
      </c>
      <c r="G30" s="34">
        <v>87500</v>
      </c>
      <c r="H30" s="35" t="s">
        <v>88</v>
      </c>
      <c r="I30" s="35">
        <v>22600</v>
      </c>
      <c r="J30" s="35" t="s">
        <v>88</v>
      </c>
      <c r="K30" s="36" t="s">
        <v>88</v>
      </c>
    </row>
    <row r="31" spans="1:11" x14ac:dyDescent="0.3">
      <c r="A31" s="46" t="s">
        <v>60</v>
      </c>
      <c r="B31" s="34" t="s">
        <v>88</v>
      </c>
      <c r="C31" s="35" t="s">
        <v>88</v>
      </c>
      <c r="D31" s="35" t="s">
        <v>88</v>
      </c>
      <c r="E31" s="35" t="s">
        <v>88</v>
      </c>
      <c r="F31" s="36" t="s">
        <v>88</v>
      </c>
      <c r="G31" s="34" t="s">
        <v>88</v>
      </c>
      <c r="H31" s="35" t="s">
        <v>88</v>
      </c>
      <c r="I31" s="35" t="s">
        <v>88</v>
      </c>
      <c r="J31" s="35" t="s">
        <v>88</v>
      </c>
      <c r="K31" s="36" t="s">
        <v>88</v>
      </c>
    </row>
    <row r="32" spans="1:11" x14ac:dyDescent="0.3">
      <c r="A32" s="46" t="s">
        <v>61</v>
      </c>
      <c r="B32" s="34" t="s">
        <v>88</v>
      </c>
      <c r="C32" s="35" t="s">
        <v>88</v>
      </c>
      <c r="D32" s="35" t="s">
        <v>88</v>
      </c>
      <c r="E32" s="35" t="s">
        <v>88</v>
      </c>
      <c r="F32" s="36" t="s">
        <v>88</v>
      </c>
      <c r="G32" s="34" t="s">
        <v>88</v>
      </c>
      <c r="H32" s="35">
        <v>2000</v>
      </c>
      <c r="I32" s="35" t="s">
        <v>88</v>
      </c>
      <c r="J32" s="35">
        <v>1600</v>
      </c>
      <c r="K32" s="36" t="s">
        <v>88</v>
      </c>
    </row>
    <row r="33" spans="1:11" x14ac:dyDescent="0.3">
      <c r="A33" s="46" t="s">
        <v>62</v>
      </c>
      <c r="B33" s="34" t="s">
        <v>88</v>
      </c>
      <c r="C33" s="35" t="s">
        <v>88</v>
      </c>
      <c r="D33" s="35" t="s">
        <v>88</v>
      </c>
      <c r="E33" s="35" t="s">
        <v>88</v>
      </c>
      <c r="F33" s="36" t="s">
        <v>88</v>
      </c>
      <c r="G33" s="34">
        <v>1100</v>
      </c>
      <c r="H33" s="35">
        <v>-5300</v>
      </c>
      <c r="I33" s="35">
        <v>62300</v>
      </c>
      <c r="J33" s="35">
        <v>258700</v>
      </c>
      <c r="K33" s="36" t="s">
        <v>88</v>
      </c>
    </row>
    <row r="34" spans="1:11" x14ac:dyDescent="0.3">
      <c r="A34" s="46" t="s">
        <v>63</v>
      </c>
      <c r="B34" s="34" t="s">
        <v>88</v>
      </c>
      <c r="C34" s="35" t="s">
        <v>88</v>
      </c>
      <c r="D34" s="35" t="s">
        <v>88</v>
      </c>
      <c r="E34" s="35" t="s">
        <v>88</v>
      </c>
      <c r="F34" s="36" t="s">
        <v>88</v>
      </c>
      <c r="G34" s="34">
        <v>92200</v>
      </c>
      <c r="H34" s="35" t="s">
        <v>88</v>
      </c>
      <c r="I34" s="35">
        <v>1400</v>
      </c>
      <c r="J34" s="35" t="s">
        <v>88</v>
      </c>
      <c r="K34" s="36" t="s">
        <v>88</v>
      </c>
    </row>
    <row r="35" spans="1:11" x14ac:dyDescent="0.3">
      <c r="A35" s="46" t="s">
        <v>64</v>
      </c>
      <c r="B35" s="34">
        <v>1931400</v>
      </c>
      <c r="C35" s="35">
        <v>-81300</v>
      </c>
      <c r="D35" s="35">
        <v>1400</v>
      </c>
      <c r="E35" s="35">
        <v>41100</v>
      </c>
      <c r="F35" s="36" t="s">
        <v>88</v>
      </c>
      <c r="G35" s="34">
        <v>375600</v>
      </c>
      <c r="H35" s="35">
        <v>-100</v>
      </c>
      <c r="I35" s="35">
        <v>600</v>
      </c>
      <c r="J35" s="35">
        <v>4900</v>
      </c>
      <c r="K35" s="36" t="s">
        <v>88</v>
      </c>
    </row>
    <row r="36" spans="1:11" x14ac:dyDescent="0.3">
      <c r="A36" s="46" t="s">
        <v>65</v>
      </c>
      <c r="B36" s="34">
        <v>800</v>
      </c>
      <c r="C36" s="35">
        <v>-400</v>
      </c>
      <c r="D36" s="35" t="s">
        <v>88</v>
      </c>
      <c r="E36" s="35" t="s">
        <v>88</v>
      </c>
      <c r="F36" s="36" t="s">
        <v>88</v>
      </c>
      <c r="G36" s="34">
        <v>93600</v>
      </c>
      <c r="H36" s="35" t="s">
        <v>88</v>
      </c>
      <c r="I36" s="35">
        <v>-100</v>
      </c>
      <c r="J36" s="35" t="s">
        <v>88</v>
      </c>
      <c r="K36" s="36" t="s">
        <v>88</v>
      </c>
    </row>
    <row r="37" spans="1:11" x14ac:dyDescent="0.3">
      <c r="A37" s="46" t="s">
        <v>66</v>
      </c>
      <c r="B37" s="34" t="s">
        <v>88</v>
      </c>
      <c r="C37" s="35">
        <v>-16800</v>
      </c>
      <c r="D37" s="35">
        <v>-300</v>
      </c>
      <c r="E37" s="35">
        <v>14200</v>
      </c>
      <c r="F37" s="36">
        <v>200</v>
      </c>
      <c r="G37" s="34" t="s">
        <v>88</v>
      </c>
      <c r="H37" s="35">
        <v>-13000</v>
      </c>
      <c r="I37" s="35" t="s">
        <v>88</v>
      </c>
      <c r="J37" s="35">
        <v>1800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57400</v>
      </c>
      <c r="C39" s="41">
        <v>-27800</v>
      </c>
      <c r="D39" s="41">
        <v>-1100</v>
      </c>
      <c r="E39" s="41">
        <v>28200</v>
      </c>
      <c r="F39" s="42" t="s">
        <v>88</v>
      </c>
      <c r="G39" s="40">
        <v>147100</v>
      </c>
      <c r="H39" s="41" t="s">
        <v>88</v>
      </c>
      <c r="I39" s="41" t="s">
        <v>88</v>
      </c>
      <c r="J39" s="41" t="s">
        <v>88</v>
      </c>
      <c r="K39" s="42" t="s">
        <v>88</v>
      </c>
    </row>
    <row r="40" spans="1:11" ht="15" thickBot="1" x14ac:dyDescent="0.35">
      <c r="A40" s="37" t="s">
        <v>85</v>
      </c>
      <c r="B40" s="38">
        <f>SUM(B7:B39)</f>
        <v>5956700</v>
      </c>
      <c r="C40" s="38">
        <f t="shared" ref="C40:K40" si="0">SUM(C7:C39)</f>
        <v>-517900</v>
      </c>
      <c r="D40" s="38">
        <f t="shared" si="0"/>
        <v>25800</v>
      </c>
      <c r="E40" s="38">
        <f t="shared" si="0"/>
        <v>540300</v>
      </c>
      <c r="F40" s="38">
        <f t="shared" si="0"/>
        <v>-6100</v>
      </c>
      <c r="G40" s="39">
        <f t="shared" si="0"/>
        <v>7108800</v>
      </c>
      <c r="H40" s="39">
        <f t="shared" si="0"/>
        <v>-1906300</v>
      </c>
      <c r="I40" s="39">
        <f t="shared" si="0"/>
        <v>80300</v>
      </c>
      <c r="J40" s="39">
        <f t="shared" si="0"/>
        <v>378500</v>
      </c>
      <c r="K40" s="39">
        <f t="shared" si="0"/>
        <v>0</v>
      </c>
    </row>
  </sheetData>
  <sheetProtection sheet="1" objects="1" scenarios="1"/>
  <mergeCells count="3">
    <mergeCell ref="A5:A6"/>
    <mergeCell ref="B5:F5"/>
    <mergeCell ref="G5:K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2019-AA35-4388-8B97-A2350F64CCB2}">
  <sheetPr>
    <tabColor rgb="FF0F2B5B"/>
  </sheetPr>
  <dimension ref="A1:K40"/>
  <sheetViews>
    <sheetView zoomScaleNormal="100" workbookViewId="0"/>
    <sheetView workbookViewId="1"/>
  </sheetViews>
  <sheetFormatPr defaultColWidth="8.77734375" defaultRowHeight="14.4" x14ac:dyDescent="0.3"/>
  <cols>
    <col min="1" max="1" width="41.21875" style="26" customWidth="1"/>
    <col min="2" max="2" width="13.33203125" style="4" customWidth="1"/>
    <col min="3" max="3" width="12" style="4" customWidth="1"/>
    <col min="4" max="4" width="11.77734375" style="4" customWidth="1"/>
    <col min="5" max="5" width="12.21875" style="4" customWidth="1"/>
    <col min="6" max="6" width="14.21875" style="4" customWidth="1"/>
    <col min="7" max="7" width="15" style="4" customWidth="1"/>
    <col min="8" max="8" width="14.33203125" style="4" customWidth="1"/>
    <col min="9" max="9" width="13.77734375" style="4" customWidth="1"/>
    <col min="10" max="10" width="15.21875" style="4" customWidth="1"/>
    <col min="11" max="16384" width="8.77734375" style="4"/>
  </cols>
  <sheetData>
    <row r="1" spans="1:11" ht="25.8" x14ac:dyDescent="0.5">
      <c r="A1" s="3" t="s">
        <v>82</v>
      </c>
    </row>
    <row r="2" spans="1:11" x14ac:dyDescent="0.3">
      <c r="A2" s="2"/>
    </row>
    <row r="3" spans="1:11" x14ac:dyDescent="0.3">
      <c r="A3" s="2" t="str">
        <f>CONCATENATE("Summary of "&amp;RIGHT(A1,4)," carbon impacts (tonne CO2 eq.) of wastes from Scotland.")</f>
        <v>Summary of 2013 carbon impacts (tonne CO2 eq.) of wastes from Scotland.</v>
      </c>
    </row>
    <row r="4" spans="1:11" ht="15" thickBot="1" x14ac:dyDescent="0.35"/>
    <row r="5" spans="1:11" ht="14.55" customHeight="1" x14ac:dyDescent="0.3">
      <c r="A5" s="93" t="s">
        <v>30</v>
      </c>
      <c r="B5" s="95" t="s">
        <v>87</v>
      </c>
      <c r="C5" s="96"/>
      <c r="D5" s="96"/>
      <c r="E5" s="96"/>
      <c r="F5" s="97"/>
      <c r="G5" s="98" t="s">
        <v>86</v>
      </c>
      <c r="H5" s="99"/>
      <c r="I5" s="99"/>
      <c r="J5" s="99"/>
      <c r="K5" s="100"/>
    </row>
    <row r="6" spans="1:11" ht="29.4" thickBot="1" x14ac:dyDescent="0.35">
      <c r="A6" s="94"/>
      <c r="B6" s="27" t="s">
        <v>31</v>
      </c>
      <c r="C6" s="28" t="s">
        <v>32</v>
      </c>
      <c r="D6" s="28" t="s">
        <v>33</v>
      </c>
      <c r="E6" s="28" t="s">
        <v>34</v>
      </c>
      <c r="F6" s="29" t="s">
        <v>35</v>
      </c>
      <c r="G6" s="27" t="s">
        <v>31</v>
      </c>
      <c r="H6" s="28" t="s">
        <v>32</v>
      </c>
      <c r="I6" s="28" t="s">
        <v>33</v>
      </c>
      <c r="J6" s="28" t="s">
        <v>34</v>
      </c>
      <c r="K6" s="29" t="s">
        <v>35</v>
      </c>
    </row>
    <row r="7" spans="1:11" x14ac:dyDescent="0.3">
      <c r="A7" s="46" t="s">
        <v>36</v>
      </c>
      <c r="B7" s="49" t="s">
        <v>88</v>
      </c>
      <c r="C7" s="50" t="s">
        <v>88</v>
      </c>
      <c r="D7" s="50" t="s">
        <v>88</v>
      </c>
      <c r="E7" s="50" t="s">
        <v>88</v>
      </c>
      <c r="F7" s="51" t="s">
        <v>88</v>
      </c>
      <c r="G7" s="49">
        <v>10900</v>
      </c>
      <c r="H7" s="50" t="s">
        <v>88</v>
      </c>
      <c r="I7" s="50" t="s">
        <v>88</v>
      </c>
      <c r="J7" s="50" t="s">
        <v>88</v>
      </c>
      <c r="K7" s="51" t="s">
        <v>88</v>
      </c>
    </row>
    <row r="8" spans="1:11" x14ac:dyDescent="0.3">
      <c r="A8" s="46" t="s">
        <v>37</v>
      </c>
      <c r="B8" s="34">
        <v>1592300</v>
      </c>
      <c r="C8" s="35">
        <v>-1000</v>
      </c>
      <c r="D8" s="35">
        <v>-200</v>
      </c>
      <c r="E8" s="35">
        <v>327400</v>
      </c>
      <c r="F8" s="36">
        <v>100</v>
      </c>
      <c r="G8" s="34">
        <v>2335600</v>
      </c>
      <c r="H8" s="35">
        <v>-2900</v>
      </c>
      <c r="I8" s="35" t="s">
        <v>88</v>
      </c>
      <c r="J8" s="35">
        <v>35800</v>
      </c>
      <c r="K8" s="36" t="s">
        <v>88</v>
      </c>
    </row>
    <row r="9" spans="1:11" x14ac:dyDescent="0.3">
      <c r="A9" s="46" t="s">
        <v>38</v>
      </c>
      <c r="B9" s="34" t="s">
        <v>88</v>
      </c>
      <c r="C9" s="35" t="s">
        <v>88</v>
      </c>
      <c r="D9" s="35" t="s">
        <v>88</v>
      </c>
      <c r="E9" s="35" t="s">
        <v>88</v>
      </c>
      <c r="F9" s="36" t="s">
        <v>88</v>
      </c>
      <c r="G9" s="34" t="s">
        <v>88</v>
      </c>
      <c r="H9" s="35">
        <v>2300</v>
      </c>
      <c r="I9" s="35">
        <v>-14600</v>
      </c>
      <c r="J9" s="35" t="s">
        <v>88</v>
      </c>
      <c r="K9" s="36" t="s">
        <v>88</v>
      </c>
    </row>
    <row r="10" spans="1:11" x14ac:dyDescent="0.3">
      <c r="A10" s="46" t="s">
        <v>39</v>
      </c>
      <c r="B10" s="34">
        <v>4400</v>
      </c>
      <c r="C10" s="35">
        <v>-200</v>
      </c>
      <c r="D10" s="35" t="s">
        <v>88</v>
      </c>
      <c r="E10" s="35" t="s">
        <v>88</v>
      </c>
      <c r="F10" s="36" t="s">
        <v>88</v>
      </c>
      <c r="G10" s="34">
        <v>111900</v>
      </c>
      <c r="H10" s="35">
        <v>-6000</v>
      </c>
      <c r="I10" s="35" t="s">
        <v>88</v>
      </c>
      <c r="J10" s="35" t="s">
        <v>88</v>
      </c>
      <c r="K10" s="36" t="s">
        <v>88</v>
      </c>
    </row>
    <row r="11" spans="1:11" x14ac:dyDescent="0.3">
      <c r="A11" s="46" t="s">
        <v>40</v>
      </c>
      <c r="B11" s="34">
        <v>600</v>
      </c>
      <c r="C11" s="35">
        <v>1700</v>
      </c>
      <c r="D11" s="35" t="s">
        <v>88</v>
      </c>
      <c r="E11" s="35" t="s">
        <v>88</v>
      </c>
      <c r="F11" s="36" t="s">
        <v>88</v>
      </c>
      <c r="G11" s="34">
        <v>181300</v>
      </c>
      <c r="H11" s="35">
        <v>13500</v>
      </c>
      <c r="I11" s="35">
        <v>1100</v>
      </c>
      <c r="J11" s="35" t="s">
        <v>88</v>
      </c>
      <c r="K11" s="36" t="s">
        <v>88</v>
      </c>
    </row>
    <row r="12" spans="1:11" x14ac:dyDescent="0.3">
      <c r="A12" s="46" t="s">
        <v>41</v>
      </c>
      <c r="B12" s="34" t="s">
        <v>88</v>
      </c>
      <c r="C12" s="35" t="s">
        <v>88</v>
      </c>
      <c r="D12" s="35" t="s">
        <v>88</v>
      </c>
      <c r="E12" s="35">
        <v>100</v>
      </c>
      <c r="F12" s="36">
        <v>-100</v>
      </c>
      <c r="G12" s="34" t="s">
        <v>88</v>
      </c>
      <c r="H12" s="35" t="s">
        <v>88</v>
      </c>
      <c r="I12" s="35" t="s">
        <v>88</v>
      </c>
      <c r="J12" s="35">
        <v>2600</v>
      </c>
      <c r="K12" s="36" t="s">
        <v>88</v>
      </c>
    </row>
    <row r="13" spans="1:11" x14ac:dyDescent="0.3">
      <c r="A13" s="46" t="s">
        <v>42</v>
      </c>
      <c r="B13" s="34" t="s">
        <v>88</v>
      </c>
      <c r="C13" s="35" t="s">
        <v>88</v>
      </c>
      <c r="D13" s="35" t="s">
        <v>88</v>
      </c>
      <c r="E13" s="35" t="s">
        <v>88</v>
      </c>
      <c r="F13" s="36" t="s">
        <v>88</v>
      </c>
      <c r="G13" s="34" t="s">
        <v>88</v>
      </c>
      <c r="H13" s="35">
        <v>121900</v>
      </c>
      <c r="I13" s="35">
        <v>8500</v>
      </c>
      <c r="J13" s="35">
        <v>3200</v>
      </c>
      <c r="K13" s="36" t="s">
        <v>88</v>
      </c>
    </row>
    <row r="14" spans="1:11" ht="28.8" x14ac:dyDescent="0.3">
      <c r="A14" s="46" t="s">
        <v>43</v>
      </c>
      <c r="B14" s="34">
        <v>106400</v>
      </c>
      <c r="C14" s="35">
        <v>-5700</v>
      </c>
      <c r="D14" s="35">
        <v>100</v>
      </c>
      <c r="E14" s="35">
        <v>100</v>
      </c>
      <c r="F14" s="36" t="s">
        <v>88</v>
      </c>
      <c r="G14" s="34">
        <v>37900</v>
      </c>
      <c r="H14" s="35" t="s">
        <v>88</v>
      </c>
      <c r="I14" s="35" t="s">
        <v>88</v>
      </c>
      <c r="J14" s="35" t="s">
        <v>88</v>
      </c>
      <c r="K14" s="36" t="s">
        <v>88</v>
      </c>
    </row>
    <row r="15" spans="1:11" x14ac:dyDescent="0.3">
      <c r="A15" s="46" t="s">
        <v>44</v>
      </c>
      <c r="B15" s="34">
        <v>2200</v>
      </c>
      <c r="C15" s="35">
        <v>-500</v>
      </c>
      <c r="D15" s="35" t="s">
        <v>88</v>
      </c>
      <c r="E15" s="35" t="s">
        <v>88</v>
      </c>
      <c r="F15" s="36" t="s">
        <v>88</v>
      </c>
      <c r="G15" s="34">
        <v>417200</v>
      </c>
      <c r="H15" s="35">
        <v>-2100</v>
      </c>
      <c r="I15" s="35" t="s">
        <v>88</v>
      </c>
      <c r="J15" s="35" t="s">
        <v>88</v>
      </c>
      <c r="K15" s="36" t="s">
        <v>88</v>
      </c>
    </row>
    <row r="16" spans="1:11" x14ac:dyDescent="0.3">
      <c r="A16" s="46" t="s">
        <v>45</v>
      </c>
      <c r="B16" s="34" t="s">
        <v>88</v>
      </c>
      <c r="C16" s="35" t="s">
        <v>88</v>
      </c>
      <c r="D16" s="35" t="s">
        <v>88</v>
      </c>
      <c r="E16" s="35" t="s">
        <v>88</v>
      </c>
      <c r="F16" s="36" t="s">
        <v>88</v>
      </c>
      <c r="G16" s="34" t="s">
        <v>88</v>
      </c>
      <c r="H16" s="35" t="s">
        <v>88</v>
      </c>
      <c r="I16" s="35" t="s">
        <v>88</v>
      </c>
      <c r="J16" s="35" t="s">
        <v>88</v>
      </c>
      <c r="K16" s="36" t="s">
        <v>88</v>
      </c>
    </row>
    <row r="17" spans="1:11" x14ac:dyDescent="0.3">
      <c r="A17" s="46" t="s">
        <v>46</v>
      </c>
      <c r="B17" s="34">
        <v>210000</v>
      </c>
      <c r="C17" s="35">
        <v>-75700</v>
      </c>
      <c r="D17" s="35">
        <v>300</v>
      </c>
      <c r="E17" s="35">
        <v>400</v>
      </c>
      <c r="F17" s="36" t="s">
        <v>88</v>
      </c>
      <c r="G17" s="34">
        <v>109700</v>
      </c>
      <c r="H17" s="35">
        <v>-130900</v>
      </c>
      <c r="I17" s="35" t="s">
        <v>88</v>
      </c>
      <c r="J17" s="35" t="s">
        <v>88</v>
      </c>
      <c r="K17" s="36" t="s">
        <v>88</v>
      </c>
    </row>
    <row r="18" spans="1:11" x14ac:dyDescent="0.3">
      <c r="A18" s="47" t="s">
        <v>47</v>
      </c>
      <c r="B18" s="34" t="s">
        <v>88</v>
      </c>
      <c r="C18" s="35" t="s">
        <v>88</v>
      </c>
      <c r="D18" s="35">
        <v>400</v>
      </c>
      <c r="E18" s="35">
        <v>48700</v>
      </c>
      <c r="F18" s="36" t="s">
        <v>88</v>
      </c>
      <c r="G18" s="34" t="s">
        <v>88</v>
      </c>
      <c r="H18" s="35" t="s">
        <v>88</v>
      </c>
      <c r="I18" s="35">
        <v>100</v>
      </c>
      <c r="J18" s="35">
        <v>2300</v>
      </c>
      <c r="K18" s="36" t="s">
        <v>88</v>
      </c>
    </row>
    <row r="19" spans="1:11" x14ac:dyDescent="0.3">
      <c r="A19" s="46" t="s">
        <v>48</v>
      </c>
      <c r="B19" s="34">
        <v>297000</v>
      </c>
      <c r="C19" s="35">
        <v>-200</v>
      </c>
      <c r="D19" s="35">
        <v>1600</v>
      </c>
      <c r="E19" s="35">
        <v>39100</v>
      </c>
      <c r="F19" s="36" t="s">
        <v>88</v>
      </c>
      <c r="G19" s="34">
        <v>286200</v>
      </c>
      <c r="H19" s="35">
        <v>-1400</v>
      </c>
      <c r="I19" s="35" t="s">
        <v>88</v>
      </c>
      <c r="J19" s="35">
        <v>3000</v>
      </c>
      <c r="K19" s="36" t="s">
        <v>88</v>
      </c>
    </row>
    <row r="20" spans="1:11" x14ac:dyDescent="0.3">
      <c r="A20" s="46" t="s">
        <v>49</v>
      </c>
      <c r="B20" s="34" t="s">
        <v>88</v>
      </c>
      <c r="C20" s="35" t="s">
        <v>88</v>
      </c>
      <c r="D20" s="35" t="s">
        <v>88</v>
      </c>
      <c r="E20" s="35" t="s">
        <v>88</v>
      </c>
      <c r="F20" s="36" t="s">
        <v>88</v>
      </c>
      <c r="G20" s="34" t="s">
        <v>88</v>
      </c>
      <c r="H20" s="35">
        <v>200</v>
      </c>
      <c r="I20" s="35">
        <v>3200</v>
      </c>
      <c r="J20" s="35">
        <v>5100</v>
      </c>
      <c r="K20" s="36" t="s">
        <v>88</v>
      </c>
    </row>
    <row r="21" spans="1:11" x14ac:dyDescent="0.3">
      <c r="A21" s="46" t="s">
        <v>50</v>
      </c>
      <c r="B21" s="34">
        <v>4100</v>
      </c>
      <c r="C21" s="35">
        <v>-11900</v>
      </c>
      <c r="D21" s="35" t="s">
        <v>88</v>
      </c>
      <c r="E21" s="35" t="s">
        <v>88</v>
      </c>
      <c r="F21" s="36" t="s">
        <v>88</v>
      </c>
      <c r="G21" s="34">
        <v>769400</v>
      </c>
      <c r="H21" s="35">
        <v>-905000</v>
      </c>
      <c r="I21" s="35" t="s">
        <v>88</v>
      </c>
      <c r="J21" s="35" t="s">
        <v>88</v>
      </c>
      <c r="K21" s="36" t="s">
        <v>88</v>
      </c>
    </row>
    <row r="22" spans="1:11" x14ac:dyDescent="0.3">
      <c r="A22" s="46" t="s">
        <v>51</v>
      </c>
      <c r="B22" s="34">
        <v>322700</v>
      </c>
      <c r="C22" s="35">
        <v>-98300</v>
      </c>
      <c r="D22" s="35">
        <v>200</v>
      </c>
      <c r="E22" s="35">
        <v>200</v>
      </c>
      <c r="F22" s="36">
        <v>-4100</v>
      </c>
      <c r="G22" s="34">
        <v>708000</v>
      </c>
      <c r="H22" s="35">
        <v>-156300</v>
      </c>
      <c r="I22" s="35" t="s">
        <v>88</v>
      </c>
      <c r="J22" s="35" t="s">
        <v>88</v>
      </c>
      <c r="K22" s="36" t="s">
        <v>88</v>
      </c>
    </row>
    <row r="23" spans="1:11" x14ac:dyDescent="0.3">
      <c r="A23" s="46" t="s">
        <v>52</v>
      </c>
      <c r="B23" s="34">
        <v>7400</v>
      </c>
      <c r="C23" s="35">
        <v>-30500</v>
      </c>
      <c r="D23" s="35" t="s">
        <v>88</v>
      </c>
      <c r="E23" s="35" t="s">
        <v>88</v>
      </c>
      <c r="F23" s="36" t="s">
        <v>88</v>
      </c>
      <c r="G23" s="34">
        <v>541000</v>
      </c>
      <c r="H23" s="35">
        <v>-572100</v>
      </c>
      <c r="I23" s="35" t="s">
        <v>88</v>
      </c>
      <c r="J23" s="35" t="s">
        <v>88</v>
      </c>
      <c r="K23" s="36" t="s">
        <v>88</v>
      </c>
    </row>
    <row r="24" spans="1:11" x14ac:dyDescent="0.3">
      <c r="A24" s="46" t="s">
        <v>53</v>
      </c>
      <c r="B24" s="34">
        <v>2700</v>
      </c>
      <c r="C24" s="35">
        <v>200</v>
      </c>
      <c r="D24" s="35">
        <v>100</v>
      </c>
      <c r="E24" s="35">
        <v>100</v>
      </c>
      <c r="F24" s="36" t="s">
        <v>88</v>
      </c>
      <c r="G24" s="34">
        <v>78900</v>
      </c>
      <c r="H24" s="35">
        <v>-53300</v>
      </c>
      <c r="I24" s="35" t="s">
        <v>88</v>
      </c>
      <c r="J24" s="35">
        <v>100</v>
      </c>
      <c r="K24" s="36" t="s">
        <v>88</v>
      </c>
    </row>
    <row r="25" spans="1:11" ht="28.8" x14ac:dyDescent="0.3">
      <c r="A25" s="46" t="s">
        <v>54</v>
      </c>
      <c r="B25" s="34" t="s">
        <v>88</v>
      </c>
      <c r="C25" s="35" t="s">
        <v>88</v>
      </c>
      <c r="D25" s="35" t="s">
        <v>88</v>
      </c>
      <c r="E25" s="35" t="s">
        <v>88</v>
      </c>
      <c r="F25" s="36" t="s">
        <v>88</v>
      </c>
      <c r="G25" s="34" t="s">
        <v>88</v>
      </c>
      <c r="H25" s="35">
        <v>800</v>
      </c>
      <c r="I25" s="35" t="s">
        <v>88</v>
      </c>
      <c r="J25" s="35">
        <v>2300</v>
      </c>
      <c r="K25" s="36" t="s">
        <v>88</v>
      </c>
    </row>
    <row r="26" spans="1:11" x14ac:dyDescent="0.3">
      <c r="A26" s="46" t="s">
        <v>55</v>
      </c>
      <c r="B26" s="34">
        <v>402800</v>
      </c>
      <c r="C26" s="35">
        <v>-3000</v>
      </c>
      <c r="D26" s="35">
        <v>-1100</v>
      </c>
      <c r="E26" s="35">
        <v>1600</v>
      </c>
      <c r="F26" s="36" t="s">
        <v>88</v>
      </c>
      <c r="G26" s="34">
        <v>290900</v>
      </c>
      <c r="H26" s="35">
        <v>-31900</v>
      </c>
      <c r="I26" s="35" t="s">
        <v>88</v>
      </c>
      <c r="J26" s="35">
        <v>2700</v>
      </c>
      <c r="K26" s="36" t="s">
        <v>88</v>
      </c>
    </row>
    <row r="27" spans="1:11" x14ac:dyDescent="0.3">
      <c r="A27" s="46" t="s">
        <v>56</v>
      </c>
      <c r="B27" s="34" t="s">
        <v>88</v>
      </c>
      <c r="C27" s="35" t="s">
        <v>88</v>
      </c>
      <c r="D27" s="35" t="s">
        <v>88</v>
      </c>
      <c r="E27" s="35" t="s">
        <v>88</v>
      </c>
      <c r="F27" s="36" t="s">
        <v>88</v>
      </c>
      <c r="G27" s="34">
        <v>9300</v>
      </c>
      <c r="H27" s="35">
        <v>3600</v>
      </c>
      <c r="I27" s="35" t="s">
        <v>88</v>
      </c>
      <c r="J27" s="35">
        <v>900</v>
      </c>
      <c r="K27" s="36" t="s">
        <v>88</v>
      </c>
    </row>
    <row r="28" spans="1:11" x14ac:dyDescent="0.3">
      <c r="A28" s="46" t="s">
        <v>57</v>
      </c>
      <c r="B28" s="34">
        <v>263700</v>
      </c>
      <c r="C28" s="35">
        <v>-125000</v>
      </c>
      <c r="D28" s="35">
        <v>-1700</v>
      </c>
      <c r="E28" s="35">
        <v>89200</v>
      </c>
      <c r="F28" s="36" t="s">
        <v>88</v>
      </c>
      <c r="G28" s="34">
        <v>285700</v>
      </c>
      <c r="H28" s="35">
        <v>-68000</v>
      </c>
      <c r="I28" s="35" t="s">
        <v>88</v>
      </c>
      <c r="J28" s="35">
        <v>14300</v>
      </c>
      <c r="K28" s="36" t="s">
        <v>88</v>
      </c>
    </row>
    <row r="29" spans="1:11" x14ac:dyDescent="0.3">
      <c r="A29" s="46" t="s">
        <v>58</v>
      </c>
      <c r="B29" s="34">
        <v>703700</v>
      </c>
      <c r="C29" s="35">
        <v>-21200</v>
      </c>
      <c r="D29" s="35">
        <v>15000</v>
      </c>
      <c r="E29" s="35">
        <v>900</v>
      </c>
      <c r="F29" s="36" t="s">
        <v>88</v>
      </c>
      <c r="G29" s="34">
        <v>533000</v>
      </c>
      <c r="H29" s="35">
        <v>-3400</v>
      </c>
      <c r="I29" s="35" t="s">
        <v>88</v>
      </c>
      <c r="J29" s="35">
        <v>100</v>
      </c>
      <c r="K29" s="36" t="s">
        <v>88</v>
      </c>
    </row>
    <row r="30" spans="1:11" x14ac:dyDescent="0.3">
      <c r="A30" s="46" t="s">
        <v>59</v>
      </c>
      <c r="B30" s="34">
        <v>2700</v>
      </c>
      <c r="C30" s="35">
        <v>-500</v>
      </c>
      <c r="D30" s="35" t="s">
        <v>88</v>
      </c>
      <c r="E30" s="35" t="s">
        <v>88</v>
      </c>
      <c r="F30" s="36" t="s">
        <v>88</v>
      </c>
      <c r="G30" s="34">
        <v>80400</v>
      </c>
      <c r="H30" s="35" t="s">
        <v>88</v>
      </c>
      <c r="I30" s="35">
        <v>22100</v>
      </c>
      <c r="J30" s="35" t="s">
        <v>88</v>
      </c>
      <c r="K30" s="36" t="s">
        <v>88</v>
      </c>
    </row>
    <row r="31" spans="1:11" x14ac:dyDescent="0.3">
      <c r="A31" s="46" t="s">
        <v>60</v>
      </c>
      <c r="B31" s="34" t="s">
        <v>88</v>
      </c>
      <c r="C31" s="35" t="s">
        <v>88</v>
      </c>
      <c r="D31" s="35" t="s">
        <v>88</v>
      </c>
      <c r="E31" s="35" t="s">
        <v>88</v>
      </c>
      <c r="F31" s="36" t="s">
        <v>88</v>
      </c>
      <c r="G31" s="34" t="s">
        <v>88</v>
      </c>
      <c r="H31" s="35" t="s">
        <v>88</v>
      </c>
      <c r="I31" s="35">
        <v>100</v>
      </c>
      <c r="J31" s="35">
        <v>100</v>
      </c>
      <c r="K31" s="36" t="s">
        <v>88</v>
      </c>
    </row>
    <row r="32" spans="1:11" x14ac:dyDescent="0.3">
      <c r="A32" s="46" t="s">
        <v>61</v>
      </c>
      <c r="B32" s="34" t="s">
        <v>88</v>
      </c>
      <c r="C32" s="35" t="s">
        <v>88</v>
      </c>
      <c r="D32" s="35" t="s">
        <v>88</v>
      </c>
      <c r="E32" s="35" t="s">
        <v>88</v>
      </c>
      <c r="F32" s="36" t="s">
        <v>88</v>
      </c>
      <c r="G32" s="34" t="s">
        <v>88</v>
      </c>
      <c r="H32" s="35">
        <v>2700</v>
      </c>
      <c r="I32" s="35" t="s">
        <v>88</v>
      </c>
      <c r="J32" s="35">
        <v>1700</v>
      </c>
      <c r="K32" s="36" t="s">
        <v>88</v>
      </c>
    </row>
    <row r="33" spans="1:11" x14ac:dyDescent="0.3">
      <c r="A33" s="46" t="s">
        <v>62</v>
      </c>
      <c r="B33" s="34" t="s">
        <v>88</v>
      </c>
      <c r="C33" s="35" t="s">
        <v>88</v>
      </c>
      <c r="D33" s="35" t="s">
        <v>88</v>
      </c>
      <c r="E33" s="35" t="s">
        <v>88</v>
      </c>
      <c r="F33" s="36" t="s">
        <v>88</v>
      </c>
      <c r="G33" s="34">
        <v>22200</v>
      </c>
      <c r="H33" s="35">
        <v>-12800</v>
      </c>
      <c r="I33" s="35">
        <v>24700</v>
      </c>
      <c r="J33" s="35">
        <v>276800</v>
      </c>
      <c r="K33" s="36" t="s">
        <v>88</v>
      </c>
    </row>
    <row r="34" spans="1:11" x14ac:dyDescent="0.3">
      <c r="A34" s="46" t="s">
        <v>63</v>
      </c>
      <c r="B34" s="34" t="s">
        <v>88</v>
      </c>
      <c r="C34" s="35" t="s">
        <v>88</v>
      </c>
      <c r="D34" s="35" t="s">
        <v>88</v>
      </c>
      <c r="E34" s="35" t="s">
        <v>88</v>
      </c>
      <c r="F34" s="36" t="s">
        <v>88</v>
      </c>
      <c r="G34" s="34">
        <v>89900</v>
      </c>
      <c r="H34" s="35" t="s">
        <v>88</v>
      </c>
      <c r="I34" s="35">
        <v>1200</v>
      </c>
      <c r="J34" s="35" t="s">
        <v>88</v>
      </c>
      <c r="K34" s="36" t="s">
        <v>88</v>
      </c>
    </row>
    <row r="35" spans="1:11" x14ac:dyDescent="0.3">
      <c r="A35" s="46" t="s">
        <v>64</v>
      </c>
      <c r="B35" s="34">
        <v>1976900</v>
      </c>
      <c r="C35" s="35">
        <v>-89200</v>
      </c>
      <c r="D35" s="35">
        <v>800</v>
      </c>
      <c r="E35" s="35">
        <v>43900</v>
      </c>
      <c r="F35" s="36" t="s">
        <v>88</v>
      </c>
      <c r="G35" s="34">
        <v>573800</v>
      </c>
      <c r="H35" s="35">
        <v>-1500</v>
      </c>
      <c r="I35" s="35">
        <v>2500</v>
      </c>
      <c r="J35" s="35">
        <v>1600</v>
      </c>
      <c r="K35" s="36" t="s">
        <v>88</v>
      </c>
    </row>
    <row r="36" spans="1:11" x14ac:dyDescent="0.3">
      <c r="A36" s="46" t="s">
        <v>65</v>
      </c>
      <c r="B36" s="34">
        <v>800</v>
      </c>
      <c r="C36" s="35">
        <v>-400</v>
      </c>
      <c r="D36" s="35" t="s">
        <v>88</v>
      </c>
      <c r="E36" s="35" t="s">
        <v>88</v>
      </c>
      <c r="F36" s="36" t="s">
        <v>88</v>
      </c>
      <c r="G36" s="34">
        <v>112800</v>
      </c>
      <c r="H36" s="35" t="s">
        <v>88</v>
      </c>
      <c r="I36" s="35" t="s">
        <v>88</v>
      </c>
      <c r="J36" s="35" t="s">
        <v>88</v>
      </c>
      <c r="K36" s="36" t="s">
        <v>88</v>
      </c>
    </row>
    <row r="37" spans="1:11" x14ac:dyDescent="0.3">
      <c r="A37" s="46" t="s">
        <v>66</v>
      </c>
      <c r="B37" s="34" t="s">
        <v>88</v>
      </c>
      <c r="C37" s="35">
        <v>-16000</v>
      </c>
      <c r="D37" s="35">
        <v>-200</v>
      </c>
      <c r="E37" s="35">
        <v>14800</v>
      </c>
      <c r="F37" s="36" t="s">
        <v>88</v>
      </c>
      <c r="G37" s="34" t="s">
        <v>88</v>
      </c>
      <c r="H37" s="35">
        <v>-15200</v>
      </c>
      <c r="I37" s="35" t="s">
        <v>88</v>
      </c>
      <c r="J37" s="35">
        <v>1300</v>
      </c>
      <c r="K37" s="36" t="s">
        <v>88</v>
      </c>
    </row>
    <row r="38" spans="1:11" x14ac:dyDescent="0.3">
      <c r="A38" s="46" t="s">
        <v>67</v>
      </c>
      <c r="B38" s="34" t="s">
        <v>88</v>
      </c>
      <c r="C38" s="35" t="s">
        <v>88</v>
      </c>
      <c r="D38" s="35" t="s">
        <v>88</v>
      </c>
      <c r="E38" s="35" t="s">
        <v>88</v>
      </c>
      <c r="F38" s="36" t="s">
        <v>88</v>
      </c>
      <c r="G38" s="34" t="s">
        <v>88</v>
      </c>
      <c r="H38" s="35" t="s">
        <v>88</v>
      </c>
      <c r="I38" s="35" t="s">
        <v>88</v>
      </c>
      <c r="J38" s="35" t="s">
        <v>88</v>
      </c>
      <c r="K38" s="36" t="s">
        <v>88</v>
      </c>
    </row>
    <row r="39" spans="1:11" ht="15" thickBot="1" x14ac:dyDescent="0.35">
      <c r="A39" s="48" t="s">
        <v>68</v>
      </c>
      <c r="B39" s="40">
        <v>58900</v>
      </c>
      <c r="C39" s="41">
        <v>-29000</v>
      </c>
      <c r="D39" s="41">
        <v>-700</v>
      </c>
      <c r="E39" s="41">
        <v>30200</v>
      </c>
      <c r="F39" s="42" t="s">
        <v>88</v>
      </c>
      <c r="G39" s="40">
        <v>127200</v>
      </c>
      <c r="H39" s="41" t="s">
        <v>88</v>
      </c>
      <c r="I39" s="41" t="s">
        <v>88</v>
      </c>
      <c r="J39" s="41" t="s">
        <v>88</v>
      </c>
      <c r="K39" s="42" t="s">
        <v>88</v>
      </c>
    </row>
    <row r="40" spans="1:11" ht="15" thickBot="1" x14ac:dyDescent="0.35">
      <c r="A40" s="37" t="s">
        <v>85</v>
      </c>
      <c r="B40" s="38">
        <f>SUM(B7:B39)</f>
        <v>5959300</v>
      </c>
      <c r="C40" s="38">
        <f t="shared" ref="C40:K40" si="0">SUM(C7:C39)</f>
        <v>-506400</v>
      </c>
      <c r="D40" s="38">
        <f t="shared" si="0"/>
        <v>14600</v>
      </c>
      <c r="E40" s="38">
        <f t="shared" si="0"/>
        <v>596700</v>
      </c>
      <c r="F40" s="38">
        <f t="shared" si="0"/>
        <v>-4100</v>
      </c>
      <c r="G40" s="39">
        <f t="shared" si="0"/>
        <v>7713200</v>
      </c>
      <c r="H40" s="39">
        <f t="shared" si="0"/>
        <v>-1817800</v>
      </c>
      <c r="I40" s="39">
        <f t="shared" si="0"/>
        <v>48900</v>
      </c>
      <c r="J40" s="39">
        <f t="shared" si="0"/>
        <v>353900</v>
      </c>
      <c r="K40" s="39">
        <f t="shared" si="0"/>
        <v>0</v>
      </c>
    </row>
  </sheetData>
  <sheetProtection sheet="1" objects="1" scenarios="1"/>
  <mergeCells count="3">
    <mergeCell ref="A5:A6"/>
    <mergeCell ref="B5:F5"/>
    <mergeCell ref="G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Cover_Page</vt:lpstr>
      <vt:lpstr>Overview</vt:lpstr>
      <vt:lpstr>Change_log</vt:lpstr>
      <vt:lpstr>2018 CTonnages</vt:lpstr>
      <vt:lpstr>2017 CTonnages</vt:lpstr>
      <vt:lpstr>2016 CTonnages</vt:lpstr>
      <vt:lpstr>2015 CTonnages</vt:lpstr>
      <vt:lpstr>2014 CTonnages</vt:lpstr>
      <vt:lpstr>2013 CTonnages</vt:lpstr>
      <vt:lpstr>2012 CTonnages</vt:lpstr>
      <vt:lpstr>2011 CTonnages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Ramy Salemdeeb</dc:creator>
  <cp:lastModifiedBy>Ramy Salemdeeb</cp:lastModifiedBy>
  <dcterms:created xsi:type="dcterms:W3CDTF">2019-01-14T15:55:57Z</dcterms:created>
  <dcterms:modified xsi:type="dcterms:W3CDTF">2020-07-14T12:14:21Z</dcterms:modified>
</cp:coreProperties>
</file>