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fileSharing readOnlyRecommended="1"/>
  <workbookPr defaultThemeVersion="166925"/>
  <mc:AlternateContent xmlns:mc="http://schemas.openxmlformats.org/markup-compatibility/2006">
    <mc:Choice Requires="x15">
      <x15ac:absPath xmlns:x15ac="http://schemas.microsoft.com/office/spreadsheetml/2010/11/ac" url="https://zerowastescotland.sharepoint.com/sites/PRE/Environmental Analysis/21-22 Project - Carbon Metric HH (2011-2020)/04 Published outputs/"/>
    </mc:Choice>
  </mc:AlternateContent>
  <xr:revisionPtr revIDLastSave="113" documentId="13_ncr:1_{166C140D-3529-4257-9A87-F8EF0C5C59FF}" xr6:coauthVersionLast="46" xr6:coauthVersionMax="46" xr10:uidLastSave="{E37BCBE0-121B-4E94-8176-6F2D0EDDC0FC}"/>
  <bookViews>
    <workbookView xWindow="-108" yWindow="-108" windowWidth="23256" windowHeight="12576" xr2:uid="{32E48846-901B-45C2-B473-5E97D89560F5}"/>
  </bookViews>
  <sheets>
    <sheet name="Home_Page" sheetId="2" r:id="rId1"/>
    <sheet name="Overview" sheetId="17" r:id="rId2"/>
    <sheet name="Change_log" sheetId="4" r:id="rId3"/>
    <sheet name="2020 CFs" sheetId="27" r:id="rId4"/>
    <sheet name="2019 CFs" sheetId="26" r:id="rId5"/>
    <sheet name="2018 CFs" sheetId="25" r:id="rId6"/>
    <sheet name="2017 CFs" sheetId="24" r:id="rId7"/>
    <sheet name="2016 CFs" sheetId="23" r:id="rId8"/>
    <sheet name="2015 CFs" sheetId="22" r:id="rId9"/>
    <sheet name="2014 CFs" sheetId="21" r:id="rId10"/>
    <sheet name="2013 CFs" sheetId="20" r:id="rId11"/>
    <sheet name="2012 CFs" sheetId="19" r:id="rId12"/>
    <sheet name="2011 CFs" sheetId="10"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27" l="1"/>
  <c r="A3" i="26"/>
  <c r="D38" i="17"/>
  <c r="D36" i="17"/>
  <c r="D8" i="17"/>
  <c r="D34" i="17"/>
  <c r="D32" i="17"/>
  <c r="D30" i="17"/>
  <c r="D28" i="17"/>
  <c r="D26" i="17"/>
  <c r="A3" i="25"/>
  <c r="A3" i="24"/>
  <c r="A3" i="23"/>
  <c r="A3" i="22"/>
  <c r="A3" i="21"/>
  <c r="A3" i="20"/>
  <c r="A3" i="19"/>
  <c r="A3" i="10"/>
  <c r="F20" i="17"/>
  <c r="F26" i="17"/>
  <c r="F32" i="17"/>
  <c r="F34" i="17"/>
  <c r="F36" i="17"/>
  <c r="F30" i="17"/>
  <c r="F28" i="17"/>
  <c r="F38" i="17"/>
  <c r="F24" i="17"/>
  <c r="F22" i="17"/>
  <c r="D24" i="17" l="1"/>
  <c r="D22" i="17"/>
  <c r="D20" i="17"/>
  <c r="D16" i="17"/>
  <c r="D14" i="17"/>
</calcChain>
</file>

<file path=xl/sharedStrings.xml><?xml version="1.0" encoding="utf-8"?>
<sst xmlns="http://schemas.openxmlformats.org/spreadsheetml/2006/main" count="542" uniqueCount="105">
  <si>
    <t>Data</t>
  </si>
  <si>
    <t>Project title</t>
  </si>
  <si>
    <t>What is this model?</t>
  </si>
  <si>
    <t>Governance</t>
  </si>
  <si>
    <t>Version number</t>
  </si>
  <si>
    <t>Model owner</t>
  </si>
  <si>
    <t>QA Reviewer</t>
  </si>
  <si>
    <t>Data of last update</t>
  </si>
  <si>
    <t xml:space="preserve">Version </t>
  </si>
  <si>
    <t>Description of changes made</t>
  </si>
  <si>
    <t>Changes signed off by?</t>
  </si>
  <si>
    <t>Date of sign off</t>
  </si>
  <si>
    <t>Changes made by</t>
  </si>
  <si>
    <t>Notes</t>
  </si>
  <si>
    <t>Change Log</t>
  </si>
  <si>
    <t>This sheet logs all changes made to the mode.</t>
  </si>
  <si>
    <t>Table name: ChangeLog_t</t>
  </si>
  <si>
    <t>Overview</t>
  </si>
  <si>
    <t>Section</t>
  </si>
  <si>
    <t>Goto Link</t>
  </si>
  <si>
    <t>Sheet Name</t>
  </si>
  <si>
    <t>Front-end</t>
  </si>
  <si>
    <t>Change_log</t>
  </si>
  <si>
    <t>Results sheets</t>
  </si>
  <si>
    <t>What is it used for?</t>
  </si>
  <si>
    <t>Disclaimer</t>
  </si>
  <si>
    <t>Copyright</t>
  </si>
  <si>
    <t>This material is licensed under the Open Government Licence v3.0. You can copy it free of charge and may use excerpts from it provided they are not used in a misleading context and you must identify the source of the material and acknowledge Zero Waste Scotland’s copyright. You must not use this report or material from it to endorse or suggest Zero Waste Scotland has endorsed a commercial product or service. For more details please see terms and conditions of the Open Government Licence on our website at www.zerowastescotland.org.uk/OpenGovernmentLicence</t>
  </si>
  <si>
    <t>CARBON FACTORS OVERVIEW 2016</t>
  </si>
  <si>
    <t>Material type (WSR)</t>
  </si>
  <si>
    <t>Household (kgCO2eq per tonne of material)</t>
  </si>
  <si>
    <t>Non-household (kgCO2eq per tonne of material)</t>
  </si>
  <si>
    <t>Generated</t>
  </si>
  <si>
    <t>Recycled/Composted</t>
  </si>
  <si>
    <t>Incinerated</t>
  </si>
  <si>
    <t>Landfilled</t>
  </si>
  <si>
    <t>Other diversion</t>
  </si>
  <si>
    <t>Acid, alkaline or saline wastes</t>
  </si>
  <si>
    <t>Animal and mixed food waste</t>
  </si>
  <si>
    <t>Animal faeces, urine and manure</t>
  </si>
  <si>
    <t>Batteries and accumulators wastes</t>
  </si>
  <si>
    <t>Chemical wastes</t>
  </si>
  <si>
    <t>Combustion wastes</t>
  </si>
  <si>
    <t>Common sludges</t>
  </si>
  <si>
    <t>Discarded equipment (excluding discarded vehicles, batteries and accumulators wastes)</t>
  </si>
  <si>
    <t>Discarded vehicles</t>
  </si>
  <si>
    <t>Dredging spoils</t>
  </si>
  <si>
    <t>Glass wastes</t>
  </si>
  <si>
    <t>Health care and biological wastes</t>
  </si>
  <si>
    <t>Household and similar wastes</t>
  </si>
  <si>
    <t>Industrial effluent sludges</t>
  </si>
  <si>
    <t>Metallic wastes, ferrous</t>
  </si>
  <si>
    <t>Metallic wastes, mixed ferrous and non-ferrous</t>
  </si>
  <si>
    <t>Metallic wastes, non-ferrous</t>
  </si>
  <si>
    <t>Mineral waste from construction and demolition</t>
  </si>
  <si>
    <t>Mineral wastes from waste treatment and stabilised wastes</t>
  </si>
  <si>
    <t>Mixed and undifferentiated materials</t>
  </si>
  <si>
    <t>Other mineral wastes</t>
  </si>
  <si>
    <t>Paper and cardboard wastes</t>
  </si>
  <si>
    <t>Plastic wastes</t>
  </si>
  <si>
    <t>Rubber wastes</t>
  </si>
  <si>
    <t>Sludges and liquid wastes from waste treatment</t>
  </si>
  <si>
    <t>Soils</t>
  </si>
  <si>
    <t>Sorting residues</t>
  </si>
  <si>
    <t>Spent solvents</t>
  </si>
  <si>
    <t>Textile wastes</t>
  </si>
  <si>
    <t>Used oils</t>
  </si>
  <si>
    <t>Vegetal wastes</t>
  </si>
  <si>
    <t>Waste containing PCB</t>
  </si>
  <si>
    <t>Wood wastes</t>
  </si>
  <si>
    <t>Not an applicable waste management route for this waste stream</t>
  </si>
  <si>
    <t>No data available to create a carbon factor</t>
  </si>
  <si>
    <t>CARBON FACTORS OVERVIEW 2011</t>
  </si>
  <si>
    <t>CARBON FACTORS OVERVIEW 2012</t>
  </si>
  <si>
    <t>CARBON FACTORS OVERVIEW 2013</t>
  </si>
  <si>
    <t>CARBON FACTORS OVERVIEW 2015</t>
  </si>
  <si>
    <t>CARBON FACTORS OVERVIEW 2014</t>
  </si>
  <si>
    <t>CARBON FACTORS OVERVIEW 2018</t>
  </si>
  <si>
    <t>CARBON FACTORS OVERVIEW 2017</t>
  </si>
  <si>
    <t>V01.00</t>
  </si>
  <si>
    <t>RS</t>
  </si>
  <si>
    <t>N/A</t>
  </si>
  <si>
    <t>2011 CFs</t>
  </si>
  <si>
    <t>Final version with CFs from 2011 to 2018</t>
  </si>
  <si>
    <t>CFs were extracted from the ZWS CM Model</t>
  </si>
  <si>
    <t>2012 CFs</t>
  </si>
  <si>
    <t>2013 CFs</t>
  </si>
  <si>
    <t>2014 CFs</t>
  </si>
  <si>
    <t>2015 CFs</t>
  </si>
  <si>
    <t>2016 CFs</t>
  </si>
  <si>
    <t>2017 CFs</t>
  </si>
  <si>
    <t>2018 CFs</t>
  </si>
  <si>
    <t>This change loge lists all changes made to this spreadsheet since its release.</t>
  </si>
  <si>
    <t>Make sure to update the Cover Page whenever a new record is added to the Change_Log table</t>
  </si>
  <si>
    <t>Please use the following format for version number: from 00.00 to 99.99. For example, you could start with version 0.1 when you start building the model. The first final version of the model should have the following version number 01.00</t>
  </si>
  <si>
    <t>Zero Waste Scotland Carbon Metric</t>
  </si>
  <si>
    <t>While Zero Waste Scotland has taken reasonable steps to ensure the content of this document was correct in all material respects when originally drafted, it employs a methodology appropriate to the original purpose of the report. Accordingly, reliance should not be placed on this document if used for a purpose other than that for which it was expressly intended, and you should seek your own independent advice in connection with any use of the report or any information or data contained within it. Zero Waste Scotland does not accept liability for any loss, damage, cost, or expense incurred or arising from reliance on this report. References in the report to any specific information, methods, models, data, databases, or tools do not imply endorsement by Zero Waste Scotland.</t>
  </si>
  <si>
    <t>Carbon Metric Factors 2011-2020</t>
  </si>
  <si>
    <r>
      <t xml:space="preserve">This spreadsheet includes carbon factors (CFs) compiled by ZWS EA team to quantify the whole-life carbon impacts of Scotland’s waste.  Factors listed in this spreadsheet covers the following time period: 2011 - 2020. </t>
    </r>
    <r>
      <rPr>
        <b/>
        <sz val="11"/>
        <color rgb="FFFF0000"/>
        <rFont val="Calibri"/>
        <family val="2"/>
        <scheme val="minor"/>
      </rPr>
      <t>Please note that carbon factors for non-household waste in 2019 and 2020 are not available yet.</t>
    </r>
    <r>
      <rPr>
        <sz val="11"/>
        <color theme="1"/>
        <rFont val="Calibri"/>
        <family val="2"/>
        <scheme val="minor"/>
      </rPr>
      <t xml:space="preserve">  It's the user responsibility to read the CM Technical report (Available on Zero Waste Scotland website) to understand the methodology used to compile these factors. A Summary of the carbon methodology is provided below.
</t>
    </r>
    <r>
      <rPr>
        <b/>
        <sz val="11"/>
        <color theme="1"/>
        <rFont val="Calibri"/>
        <family val="2"/>
        <scheme val="minor"/>
      </rPr>
      <t>Carbon methodology</t>
    </r>
    <r>
      <rPr>
        <sz val="11"/>
        <color theme="1"/>
        <rFont val="Calibri"/>
        <family val="2"/>
        <scheme val="minor"/>
      </rPr>
      <t xml:space="preserve">
The carbon factors are measured using a life cycle thinking approach. Production or embodied impacts are included, whether they occur in the UK or abroad. In use impacts are excluded as these can vary widely. Disposal impacts include transport emissions from collection, waste management process emissions, disposal. Avoided production impacts are also included when waste is prevented and recycled, whether this occur in the UK or abroad. Avoided waste management options for waste sent higher up the waste hierarchy are not counted as this would be a double count. As such, the Carbon Metric is a consumption-based approach to carbon accounting. More information can be found on the ZWS website: https://www.zerowastescotland.org.uk/our-work/carbon-metric</t>
    </r>
  </si>
  <si>
    <t>2019 CFs</t>
  </si>
  <si>
    <t>2020 CFs</t>
  </si>
  <si>
    <t>CARBON FACTORS OVERVIEW 2019</t>
  </si>
  <si>
    <t>CARBON FACTORS OVERVIEW 2020</t>
  </si>
  <si>
    <t>V02.00</t>
  </si>
  <si>
    <t>Final version with CFs from 2011 to 2020 (excluding CFs for 2019 &amp; 2020 non-household waste)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</si>
</sst>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 #,##0.00_-;_-* &quot;-&quot;??_-;_-@_-"/>
    <numFmt numFmtId="164" formatCode="_-* #,##0_-;\-* #,##0_-;_-* &quot;-&quot;??_-;_-@_-"/>
  </numFmts>
  <fonts count="18" x14ac:knownFonts="1">
    <font>
      <sz val="11"/>
      <color theme="1"/>
      <name val="Calibri"/>
      <family val="2"/>
      <scheme val="minor"/>
    </font>
    <font>
      <sz val="11"/>
      <color theme="1"/>
      <name val="Calibri"/>
      <family val="2"/>
      <scheme val="minor"/>
    </font>
    <font>
      <b/>
      <sz val="11"/>
      <color rgb="FFFA7D00"/>
      <name val="Calibri"/>
      <family val="2"/>
      <scheme val="minor"/>
    </font>
    <font>
      <b/>
      <sz val="11"/>
      <color theme="0"/>
      <name val="Calibri"/>
      <family val="2"/>
      <scheme val="minor"/>
    </font>
    <font>
      <b/>
      <sz val="11"/>
      <color theme="1"/>
      <name val="Calibri"/>
      <family val="2"/>
      <scheme val="minor"/>
    </font>
    <font>
      <sz val="16"/>
      <color rgb="FF00B0D2"/>
      <name val="Calibri Light"/>
      <family val="2"/>
      <scheme val="major"/>
    </font>
    <font>
      <sz val="14"/>
      <color rgb="FF00B0D2"/>
      <name val="Calibri Light"/>
      <family val="2"/>
      <scheme val="major"/>
    </font>
    <font>
      <b/>
      <sz val="12"/>
      <color rgb="FF00B0D2"/>
      <name val="Calibri"/>
      <family val="2"/>
      <scheme val="minor"/>
    </font>
    <font>
      <b/>
      <sz val="11"/>
      <color rgb="FFFF0000"/>
      <name val="Calibri"/>
      <family val="2"/>
      <scheme val="minor"/>
    </font>
    <font>
      <sz val="11"/>
      <name val="Calibri"/>
      <family val="2"/>
      <scheme val="minor"/>
    </font>
    <font>
      <b/>
      <sz val="11"/>
      <color rgb="FF0F2B5B"/>
      <name val="Calibri"/>
      <family val="2"/>
      <scheme val="minor"/>
    </font>
    <font>
      <sz val="11"/>
      <color theme="0"/>
      <name val="Calibri"/>
      <family val="2"/>
      <scheme val="minor"/>
    </font>
    <font>
      <sz val="11"/>
      <color rgb="FFFF0000"/>
      <name val="Calibri"/>
      <family val="2"/>
      <scheme val="minor"/>
    </font>
    <font>
      <sz val="18"/>
      <color rgb="FF00B0D2"/>
      <name val="Calibri Light"/>
      <family val="2"/>
      <scheme val="major"/>
    </font>
    <font>
      <b/>
      <sz val="20"/>
      <color rgb="FF00B0D2"/>
      <name val="Calibri Light"/>
      <family val="2"/>
      <scheme val="major"/>
    </font>
    <font>
      <sz val="11"/>
      <color rgb="FF00B0D2"/>
      <name val="Calibri"/>
      <family val="2"/>
      <scheme val="minor"/>
    </font>
    <font>
      <u/>
      <sz val="11"/>
      <color theme="10"/>
      <name val="Calibri"/>
      <family val="2"/>
      <scheme val="minor"/>
    </font>
    <font>
      <sz val="10"/>
      <name val="Arial"/>
      <family val="2"/>
    </font>
  </fonts>
  <fills count="17">
    <fill>
      <patternFill patternType="none"/>
    </fill>
    <fill>
      <patternFill patternType="gray125"/>
    </fill>
    <fill>
      <patternFill patternType="solid">
        <fgColor rgb="FFF2F2F2"/>
      </patternFill>
    </fill>
    <fill>
      <patternFill patternType="solid">
        <fgColor rgb="FFA5A5A5"/>
      </patternFill>
    </fill>
    <fill>
      <patternFill patternType="solid">
        <fgColor rgb="FF00B0D2"/>
        <bgColor indexed="64"/>
      </patternFill>
    </fill>
    <fill>
      <patternFill patternType="solid">
        <fgColor rgb="FF9ED8D2"/>
        <bgColor indexed="64"/>
      </patternFill>
    </fill>
    <fill>
      <patternFill patternType="solid">
        <fgColor rgb="FFFFFF00"/>
        <bgColor indexed="64"/>
      </patternFill>
    </fill>
    <fill>
      <patternFill patternType="solid">
        <fgColor rgb="FFF5B993"/>
        <bgColor indexed="64"/>
      </patternFill>
    </fill>
    <fill>
      <patternFill patternType="solid">
        <fgColor rgb="FFB9CA28"/>
        <bgColor indexed="64"/>
      </patternFill>
    </fill>
    <fill>
      <patternFill patternType="solid">
        <fgColor theme="6" tint="0.39997558519241921"/>
        <bgColor indexed="65"/>
      </patternFill>
    </fill>
    <fill>
      <patternFill patternType="solid">
        <fgColor rgb="FF0F2B5B"/>
        <bgColor indexed="64"/>
      </patternFill>
    </fill>
    <fill>
      <patternFill patternType="solid">
        <fgColor theme="0" tint="-0.14996795556505021"/>
        <bgColor theme="0" tint="-0.14996795556505021"/>
      </patternFill>
    </fill>
    <fill>
      <patternFill patternType="solid">
        <fgColor rgb="FFF3B1AF"/>
        <bgColor indexed="64"/>
      </patternFill>
    </fill>
    <fill>
      <patternFill patternType="solid">
        <fgColor indexed="9"/>
        <bgColor indexed="64"/>
      </patternFill>
    </fill>
    <fill>
      <patternFill patternType="solid">
        <fgColor theme="0" tint="-0.14999847407452621"/>
        <bgColor indexed="64"/>
      </patternFill>
    </fill>
    <fill>
      <patternFill patternType="solid">
        <fgColor rgb="FFFF0000"/>
        <bgColor indexed="64"/>
      </patternFill>
    </fill>
    <fill>
      <patternFill patternType="solid">
        <fgColor rgb="FFF8C7BA"/>
        <bgColor indexed="64"/>
      </patternFill>
    </fill>
  </fills>
  <borders count="35">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00B0D2"/>
      </left>
      <right style="thin">
        <color rgb="FF00B0D2"/>
      </right>
      <top style="thin">
        <color rgb="FF00B0D2"/>
      </top>
      <bottom style="thin">
        <color rgb="FF00B0D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rgb="FF00B0D2"/>
      </left>
      <right style="thin">
        <color rgb="FF00B0D2"/>
      </right>
      <top/>
      <bottom style="thin">
        <color rgb="FF00B0D2"/>
      </bottom>
      <diagonal/>
    </border>
    <border>
      <left style="thin">
        <color rgb="FF00B0D2"/>
      </left>
      <right/>
      <top style="thin">
        <color rgb="FF00B0D2"/>
      </top>
      <bottom style="thin">
        <color rgb="FF00B0D2"/>
      </bottom>
      <diagonal/>
    </border>
    <border>
      <left style="thin">
        <color indexed="64"/>
      </left>
      <right/>
      <top style="thin">
        <color indexed="64"/>
      </top>
      <bottom style="thin">
        <color indexed="64"/>
      </bottom>
      <diagonal/>
    </border>
    <border>
      <left style="medium">
        <color indexed="64"/>
      </left>
      <right style="thin">
        <color rgb="FF00B0D2"/>
      </right>
      <top style="medium">
        <color indexed="64"/>
      </top>
      <bottom style="thin">
        <color rgb="FF00B0D2"/>
      </bottom>
      <diagonal/>
    </border>
    <border>
      <left style="thin">
        <color rgb="FF00B0D2"/>
      </left>
      <right style="thin">
        <color rgb="FF00B0D2"/>
      </right>
      <top style="medium">
        <color indexed="64"/>
      </top>
      <bottom style="thin">
        <color rgb="FF00B0D2"/>
      </bottom>
      <diagonal/>
    </border>
    <border>
      <left style="thin">
        <color rgb="FF00B0D2"/>
      </left>
      <right style="medium">
        <color indexed="64"/>
      </right>
      <top style="medium">
        <color indexed="64"/>
      </top>
      <bottom style="thin">
        <color rgb="FF00B0D2"/>
      </bottom>
      <diagonal/>
    </border>
    <border>
      <left style="medium">
        <color indexed="64"/>
      </left>
      <right style="thin">
        <color rgb="FF00B0D2"/>
      </right>
      <top style="thin">
        <color rgb="FF00B0D2"/>
      </top>
      <bottom style="thin">
        <color rgb="FF00B0D2"/>
      </bottom>
      <diagonal/>
    </border>
    <border>
      <left style="thin">
        <color rgb="FF00B0D2"/>
      </left>
      <right style="medium">
        <color indexed="64"/>
      </right>
      <top style="thin">
        <color rgb="FF00B0D2"/>
      </top>
      <bottom style="thin">
        <color rgb="FF00B0D2"/>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rgb="FF00B0D2"/>
      </right>
      <top style="thin">
        <color rgb="FF00B0D2"/>
      </top>
      <bottom/>
      <diagonal/>
    </border>
    <border>
      <left style="thin">
        <color rgb="FF00B0D2"/>
      </left>
      <right style="thin">
        <color rgb="FF00B0D2"/>
      </right>
      <top style="thin">
        <color rgb="FF00B0D2"/>
      </top>
      <bottom/>
      <diagonal/>
    </border>
    <border>
      <left style="thin">
        <color rgb="FF00B0D2"/>
      </left>
      <right style="medium">
        <color indexed="64"/>
      </right>
      <top style="thin">
        <color rgb="FF00B0D2"/>
      </top>
      <bottom/>
      <diagonal/>
    </border>
    <border>
      <left style="thin">
        <color rgb="FF00B0D2"/>
      </left>
      <right/>
      <top style="medium">
        <color indexed="64"/>
      </top>
      <bottom style="thin">
        <color rgb="FF00B0D2"/>
      </bottom>
      <diagonal/>
    </border>
  </borders>
  <cellStyleXfs count="22">
    <xf numFmtId="0" fontId="0" fillId="0" borderId="0"/>
    <xf numFmtId="0" fontId="14" fillId="0" borderId="0" applyNumberFormat="0" applyFill="0" applyBorder="0" applyAlignment="0" applyProtection="0"/>
    <xf numFmtId="0" fontId="13" fillId="0" borderId="0" applyNumberFormat="0" applyFill="0" applyAlignment="0" applyProtection="0"/>
    <xf numFmtId="0" fontId="5" fillId="0" borderId="0" applyNumberFormat="0" applyFill="0" applyAlignment="0" applyProtection="0"/>
    <xf numFmtId="0" fontId="6" fillId="0" borderId="0" applyNumberFormat="0" applyFill="0" applyAlignment="0" applyProtection="0"/>
    <xf numFmtId="0" fontId="7" fillId="0" borderId="0" applyNumberFormat="0" applyFill="0" applyAlignment="0" applyProtection="0"/>
    <xf numFmtId="3" fontId="1" fillId="12" borderId="16" applyProtection="0">
      <alignment horizontal="center" vertical="center"/>
    </xf>
    <xf numFmtId="0" fontId="10" fillId="0" borderId="0" applyNumberFormat="0" applyProtection="0">
      <alignment horizontal="center" vertical="center"/>
    </xf>
    <xf numFmtId="0" fontId="2" fillId="2" borderId="1" applyNumberFormat="0" applyAlignment="0" applyProtection="0"/>
    <xf numFmtId="0" fontId="9" fillId="7" borderId="16" applyNumberFormat="0" applyProtection="0">
      <alignment horizontal="center" vertical="center"/>
    </xf>
    <xf numFmtId="0" fontId="3" fillId="3" borderId="2" applyNumberFormat="0" applyAlignment="0" applyProtection="0"/>
    <xf numFmtId="0" fontId="8" fillId="6" borderId="0" applyNumberFormat="0" applyBorder="0" applyProtection="0">
      <alignment horizontal="center" vertical="center"/>
    </xf>
    <xf numFmtId="0" fontId="15" fillId="0" borderId="0" applyNumberFormat="0" applyFill="0" applyBorder="0" applyAlignment="0" applyProtection="0"/>
    <xf numFmtId="0" fontId="4" fillId="0" borderId="3" applyNumberFormat="0" applyFill="0" applyAlignment="0" applyProtection="0"/>
    <xf numFmtId="0" fontId="3" fillId="4" borderId="4">
      <alignment horizontal="center" vertical="center" wrapText="1"/>
    </xf>
    <xf numFmtId="0" fontId="1" fillId="5" borderId="16">
      <alignment horizontal="center" vertical="center"/>
    </xf>
    <xf numFmtId="0" fontId="1" fillId="8" borderId="0">
      <alignment horizontal="center" vertical="center"/>
    </xf>
    <xf numFmtId="0" fontId="1" fillId="9" borderId="0" applyNumberFormat="0" applyBorder="0" applyAlignment="0" applyProtection="0"/>
    <xf numFmtId="3" fontId="1" fillId="11" borderId="0">
      <alignment horizontal="center" vertical="center"/>
    </xf>
    <xf numFmtId="0" fontId="16" fillId="0" borderId="0" applyNumberFormat="0" applyFill="0" applyBorder="0" applyAlignment="0" applyProtection="0"/>
    <xf numFmtId="43" fontId="1" fillId="0" borderId="0" applyFont="0" applyFill="0" applyBorder="0" applyAlignment="0" applyProtection="0"/>
    <xf numFmtId="0" fontId="17" fillId="0" borderId="0"/>
  </cellStyleXfs>
  <cellXfs count="122">
    <xf numFmtId="0" fontId="0" fillId="0" borderId="0" xfId="0"/>
    <xf numFmtId="0" fontId="13" fillId="0" borderId="0" xfId="2"/>
    <xf numFmtId="0" fontId="15" fillId="0" borderId="0" xfId="12"/>
    <xf numFmtId="0" fontId="14" fillId="0" borderId="0" xfId="1"/>
    <xf numFmtId="0" fontId="0" fillId="0" borderId="0" xfId="0"/>
    <xf numFmtId="0" fontId="12" fillId="0" borderId="0" xfId="0" applyFont="1"/>
    <xf numFmtId="0" fontId="0" fillId="0" borderId="0" xfId="0" applyFill="1" applyBorder="1"/>
    <xf numFmtId="0" fontId="15" fillId="0" borderId="5" xfId="12" applyBorder="1"/>
    <xf numFmtId="0" fontId="15" fillId="0" borderId="8" xfId="12" applyBorder="1"/>
    <xf numFmtId="0" fontId="15" fillId="0" borderId="10" xfId="12" applyBorder="1"/>
    <xf numFmtId="0" fontId="0" fillId="0" borderId="0" xfId="0" applyAlignment="1">
      <alignment vertical="top"/>
    </xf>
    <xf numFmtId="0" fontId="0" fillId="0" borderId="0" xfId="0" applyAlignment="1">
      <alignment horizontal="center" vertical="top"/>
    </xf>
    <xf numFmtId="0" fontId="3" fillId="4" borderId="16" xfId="14" applyBorder="1" applyAlignment="1">
      <alignment horizontal="center" vertical="center"/>
    </xf>
    <xf numFmtId="0" fontId="0" fillId="0" borderId="0" xfId="0" applyAlignment="1"/>
    <xf numFmtId="0" fontId="0" fillId="0" borderId="0" xfId="0" applyAlignment="1">
      <alignment wrapText="1"/>
    </xf>
    <xf numFmtId="0" fontId="11" fillId="10" borderId="0" xfId="0" applyFont="1" applyFill="1" applyAlignment="1">
      <alignment horizontal="center" vertical="center"/>
    </xf>
    <xf numFmtId="0" fontId="0" fillId="0" borderId="0" xfId="0" applyAlignment="1">
      <alignment horizontal="center"/>
    </xf>
    <xf numFmtId="0" fontId="16" fillId="0" borderId="0" xfId="19" applyBorder="1" applyAlignment="1" applyProtection="1">
      <alignment horizontal="center"/>
    </xf>
    <xf numFmtId="0" fontId="9" fillId="4" borderId="4" xfId="14" applyFont="1" applyAlignment="1">
      <alignment horizontal="center"/>
    </xf>
    <xf numFmtId="0" fontId="1" fillId="0" borderId="0" xfId="15" applyFill="1" applyBorder="1" applyAlignment="1">
      <alignment horizontal="center"/>
    </xf>
    <xf numFmtId="0" fontId="0" fillId="0" borderId="0" xfId="0" applyFill="1" applyBorder="1" applyAlignment="1"/>
    <xf numFmtId="0" fontId="9" fillId="0" borderId="0" xfId="9" applyFill="1" applyBorder="1" applyAlignment="1">
      <alignment horizontal="center"/>
    </xf>
    <xf numFmtId="0" fontId="9" fillId="4" borderId="4" xfId="14" applyFont="1" applyAlignment="1">
      <alignment horizontal="center" wrapText="1"/>
    </xf>
    <xf numFmtId="0" fontId="10" fillId="0" borderId="0" xfId="7" applyFill="1" applyBorder="1" applyAlignment="1">
      <alignment horizontal="center"/>
    </xf>
    <xf numFmtId="0" fontId="16" fillId="0" borderId="0" xfId="19" applyBorder="1" applyAlignment="1" applyProtection="1">
      <alignment horizontal="center" vertical="center"/>
    </xf>
    <xf numFmtId="0" fontId="3" fillId="4" borderId="16" xfId="14" applyBorder="1" applyAlignment="1">
      <alignment horizontal="left" vertical="center"/>
    </xf>
    <xf numFmtId="0" fontId="0" fillId="0" borderId="0" xfId="0" applyAlignment="1">
      <alignment vertical="top" wrapText="1"/>
    </xf>
    <xf numFmtId="3" fontId="9" fillId="14" borderId="16" xfId="20" applyNumberFormat="1" applyFont="1" applyFill="1" applyBorder="1" applyAlignment="1">
      <alignment horizontal="right"/>
    </xf>
    <xf numFmtId="3" fontId="9" fillId="0" borderId="16" xfId="20" applyNumberFormat="1" applyFont="1" applyBorder="1" applyAlignment="1">
      <alignment horizontal="right"/>
    </xf>
    <xf numFmtId="3" fontId="9" fillId="15" borderId="16" xfId="20" applyNumberFormat="1" applyFont="1" applyFill="1" applyBorder="1"/>
    <xf numFmtId="3" fontId="9" fillId="0" borderId="16" xfId="20" applyNumberFormat="1" applyFont="1" applyBorder="1"/>
    <xf numFmtId="3" fontId="9" fillId="15" borderId="16" xfId="20" applyNumberFormat="1" applyFont="1" applyFill="1" applyBorder="1" applyAlignment="1">
      <alignment horizontal="right"/>
    </xf>
    <xf numFmtId="164" fontId="0" fillId="0" borderId="0" xfId="20" applyNumberFormat="1" applyFont="1" applyAlignment="1">
      <alignment horizontal="right"/>
    </xf>
    <xf numFmtId="164" fontId="0" fillId="14" borderId="16" xfId="20" applyNumberFormat="1" applyFont="1" applyFill="1" applyBorder="1" applyAlignment="1">
      <alignment horizontal="right"/>
    </xf>
    <xf numFmtId="164" fontId="12" fillId="15" borderId="16" xfId="20" applyNumberFormat="1" applyFont="1" applyFill="1" applyBorder="1" applyAlignment="1">
      <alignment horizontal="right"/>
    </xf>
    <xf numFmtId="0" fontId="9" fillId="13" borderId="19" xfId="0" applyFont="1" applyFill="1" applyBorder="1" applyAlignment="1">
      <alignment horizontal="left" vertical="top" wrapText="1"/>
    </xf>
    <xf numFmtId="0" fontId="9" fillId="0" borderId="19" xfId="0" applyFont="1" applyBorder="1" applyAlignment="1">
      <alignment horizontal="left" vertical="top" wrapText="1"/>
    </xf>
    <xf numFmtId="0" fontId="3" fillId="4" borderId="23" xfId="14" applyBorder="1">
      <alignment horizontal="center" vertical="center" wrapText="1"/>
    </xf>
    <xf numFmtId="0" fontId="3" fillId="4" borderId="4" xfId="14" applyBorder="1">
      <alignment horizontal="center" vertical="center" wrapText="1"/>
    </xf>
    <xf numFmtId="0" fontId="3" fillId="4" borderId="24" xfId="14" applyBorder="1">
      <alignment horizontal="center" vertical="center" wrapText="1"/>
    </xf>
    <xf numFmtId="3" fontId="9" fillId="14" borderId="25" xfId="20" applyNumberFormat="1" applyFont="1" applyFill="1" applyBorder="1" applyAlignment="1">
      <alignment horizontal="right"/>
    </xf>
    <xf numFmtId="3" fontId="9" fillId="14" borderId="26" xfId="20" applyNumberFormat="1" applyFont="1" applyFill="1" applyBorder="1" applyAlignment="1">
      <alignment horizontal="right"/>
    </xf>
    <xf numFmtId="3" fontId="9" fillId="0" borderId="25" xfId="20" applyNumberFormat="1" applyFont="1" applyBorder="1" applyAlignment="1">
      <alignment horizontal="right"/>
    </xf>
    <xf numFmtId="3" fontId="9" fillId="0" borderId="26" xfId="20" applyNumberFormat="1" applyFont="1" applyBorder="1" applyAlignment="1">
      <alignment horizontal="right"/>
    </xf>
    <xf numFmtId="3" fontId="9" fillId="14" borderId="25" xfId="20" applyNumberFormat="1" applyFont="1" applyFill="1" applyBorder="1"/>
    <xf numFmtId="3" fontId="9" fillId="0" borderId="25" xfId="20" applyNumberFormat="1" applyFont="1" applyBorder="1"/>
    <xf numFmtId="3" fontId="9" fillId="0" borderId="27" xfId="20" applyNumberFormat="1" applyFont="1" applyBorder="1" applyAlignment="1">
      <alignment horizontal="right"/>
    </xf>
    <xf numFmtId="3" fontId="9" fillId="0" borderId="28" xfId="20" applyNumberFormat="1" applyFont="1" applyBorder="1" applyAlignment="1">
      <alignment horizontal="right"/>
    </xf>
    <xf numFmtId="3" fontId="9" fillId="14" borderId="29" xfId="20" applyNumberFormat="1" applyFont="1" applyFill="1" applyBorder="1" applyAlignment="1">
      <alignment horizontal="right"/>
    </xf>
    <xf numFmtId="3" fontId="9" fillId="15" borderId="26" xfId="20" applyNumberFormat="1" applyFont="1" applyFill="1" applyBorder="1"/>
    <xf numFmtId="3" fontId="9" fillId="0" borderId="26" xfId="20" applyNumberFormat="1" applyFont="1" applyBorder="1"/>
    <xf numFmtId="3" fontId="9" fillId="15" borderId="25" xfId="20" applyNumberFormat="1" applyFont="1" applyFill="1" applyBorder="1" applyAlignment="1">
      <alignment horizontal="right"/>
    </xf>
    <xf numFmtId="3" fontId="9" fillId="15" borderId="26" xfId="20" applyNumberFormat="1" applyFont="1" applyFill="1" applyBorder="1" applyAlignment="1">
      <alignment horizontal="right"/>
    </xf>
    <xf numFmtId="3" fontId="9" fillId="0" borderId="29" xfId="20" applyNumberFormat="1" applyFont="1" applyBorder="1" applyAlignment="1">
      <alignment horizontal="right"/>
    </xf>
    <xf numFmtId="0" fontId="1" fillId="9" borderId="13" xfId="17" applyBorder="1" applyAlignment="1">
      <alignment horizontal="center"/>
    </xf>
    <xf numFmtId="0" fontId="1" fillId="9" borderId="14" xfId="17" applyBorder="1" applyAlignment="1">
      <alignment horizontal="center"/>
    </xf>
    <xf numFmtId="14" fontId="1" fillId="9" borderId="15" xfId="17" applyNumberFormat="1" applyBorder="1" applyAlignment="1">
      <alignment horizontal="center"/>
    </xf>
    <xf numFmtId="0" fontId="0" fillId="0" borderId="0" xfId="0" applyAlignment="1">
      <alignment vertical="top" wrapText="1"/>
    </xf>
    <xf numFmtId="3" fontId="9" fillId="14" borderId="19" xfId="20" applyNumberFormat="1" applyFont="1" applyFill="1" applyBorder="1" applyAlignment="1">
      <alignment horizontal="right"/>
    </xf>
    <xf numFmtId="3" fontId="9" fillId="0" borderId="19" xfId="20" applyNumberFormat="1" applyFont="1" applyBorder="1" applyAlignment="1">
      <alignment horizontal="right"/>
    </xf>
    <xf numFmtId="3" fontId="9" fillId="14" borderId="30" xfId="20" applyNumberFormat="1" applyFont="1" applyFill="1" applyBorder="1" applyAlignment="1">
      <alignment horizontal="right"/>
    </xf>
    <xf numFmtId="0" fontId="3" fillId="4" borderId="31" xfId="14" applyBorder="1">
      <alignment horizontal="center" vertical="center" wrapText="1"/>
    </xf>
    <xf numFmtId="0" fontId="3" fillId="4" borderId="32" xfId="14" applyBorder="1">
      <alignment horizontal="center" vertical="center" wrapText="1"/>
    </xf>
    <xf numFmtId="0" fontId="3" fillId="4" borderId="33" xfId="14" applyBorder="1">
      <alignment horizontal="center" vertical="center" wrapText="1"/>
    </xf>
    <xf numFmtId="3" fontId="9" fillId="16" borderId="0" xfId="20" applyNumberFormat="1" applyFont="1" applyFill="1" applyBorder="1" applyAlignment="1">
      <alignment horizontal="right"/>
    </xf>
    <xf numFmtId="3" fontId="9" fillId="16" borderId="0" xfId="20" applyNumberFormat="1" applyFont="1" applyFill="1" applyBorder="1"/>
    <xf numFmtId="0" fontId="3" fillId="4" borderId="18" xfId="14" applyBorder="1">
      <alignment horizontal="center" vertical="center" wrapText="1"/>
    </xf>
    <xf numFmtId="3" fontId="9" fillId="16" borderId="8" xfId="20" applyNumberFormat="1" applyFont="1" applyFill="1" applyBorder="1" applyAlignment="1">
      <alignment horizontal="right"/>
    </xf>
    <xf numFmtId="3" fontId="9" fillId="16" borderId="9" xfId="20" applyNumberFormat="1" applyFont="1" applyFill="1" applyBorder="1"/>
    <xf numFmtId="3" fontId="9" fillId="16" borderId="9" xfId="20" applyNumberFormat="1" applyFont="1" applyFill="1" applyBorder="1" applyAlignment="1">
      <alignment horizontal="right"/>
    </xf>
    <xf numFmtId="3" fontId="9" fillId="16" borderId="10" xfId="20" applyNumberFormat="1" applyFont="1" applyFill="1" applyBorder="1" applyAlignment="1">
      <alignment horizontal="right"/>
    </xf>
    <xf numFmtId="3" fontId="9" fillId="16" borderId="11" xfId="20" applyNumberFormat="1" applyFont="1" applyFill="1" applyBorder="1" applyAlignment="1">
      <alignment horizontal="right"/>
    </xf>
    <xf numFmtId="3" fontId="9" fillId="16" borderId="12" xfId="20" applyNumberFormat="1" applyFont="1" applyFill="1" applyBorder="1" applyAlignment="1">
      <alignment horizontal="right"/>
    </xf>
    <xf numFmtId="14" fontId="0" fillId="0" borderId="0" xfId="0" applyNumberFormat="1" applyAlignment="1"/>
    <xf numFmtId="0" fontId="0" fillId="0" borderId="0" xfId="0" applyAlignment="1">
      <alignment horizontal="left" wrapText="1"/>
    </xf>
    <xf numFmtId="0" fontId="1" fillId="9" borderId="5" xfId="17" applyBorder="1" applyAlignment="1">
      <alignment horizontal="center" vertical="center" wrapText="1"/>
    </xf>
    <xf numFmtId="0" fontId="1" fillId="9" borderId="6" xfId="17" applyBorder="1" applyAlignment="1">
      <alignment horizontal="center" vertical="center" wrapText="1"/>
    </xf>
    <xf numFmtId="0" fontId="1" fillId="9" borderId="7" xfId="17" applyBorder="1" applyAlignment="1">
      <alignment horizontal="center" vertical="center" wrapText="1"/>
    </xf>
    <xf numFmtId="0" fontId="1" fillId="9" borderId="8" xfId="17" applyBorder="1" applyAlignment="1">
      <alignment horizontal="center" vertical="center" wrapText="1"/>
    </xf>
    <xf numFmtId="0" fontId="1" fillId="9" borderId="0" xfId="17" applyBorder="1" applyAlignment="1">
      <alignment horizontal="center" vertical="center" wrapText="1"/>
    </xf>
    <xf numFmtId="0" fontId="1" fillId="9" borderId="9" xfId="17" applyBorder="1" applyAlignment="1">
      <alignment horizontal="center" vertical="center" wrapText="1"/>
    </xf>
    <xf numFmtId="0" fontId="1" fillId="9" borderId="10" xfId="17" applyBorder="1" applyAlignment="1">
      <alignment horizontal="center" vertical="center" wrapText="1"/>
    </xf>
    <xf numFmtId="0" fontId="1" fillId="9" borderId="11" xfId="17" applyBorder="1" applyAlignment="1">
      <alignment horizontal="center" vertical="center" wrapText="1"/>
    </xf>
    <xf numFmtId="0" fontId="1" fillId="9" borderId="12" xfId="17" applyBorder="1" applyAlignment="1">
      <alignment horizontal="center" vertical="center" wrapText="1"/>
    </xf>
    <xf numFmtId="0" fontId="0" fillId="9" borderId="5" xfId="17" applyFont="1" applyBorder="1" applyAlignment="1">
      <alignment horizontal="left" vertical="top" wrapText="1"/>
    </xf>
    <xf numFmtId="0" fontId="1" fillId="9" borderId="6" xfId="17" applyBorder="1" applyAlignment="1">
      <alignment horizontal="left" vertical="top" wrapText="1"/>
    </xf>
    <xf numFmtId="0" fontId="1" fillId="9" borderId="7" xfId="17" applyBorder="1" applyAlignment="1">
      <alignment horizontal="left" vertical="top" wrapText="1"/>
    </xf>
    <xf numFmtId="0" fontId="1" fillId="9" borderId="8" xfId="17" applyBorder="1" applyAlignment="1">
      <alignment horizontal="left" vertical="top" wrapText="1"/>
    </xf>
    <xf numFmtId="0" fontId="1" fillId="9" borderId="0" xfId="17" applyBorder="1" applyAlignment="1">
      <alignment horizontal="left" vertical="top" wrapText="1"/>
    </xf>
    <xf numFmtId="0" fontId="1" fillId="9" borderId="9" xfId="17" applyBorder="1" applyAlignment="1">
      <alignment horizontal="left" vertical="top" wrapText="1"/>
    </xf>
    <xf numFmtId="0" fontId="1" fillId="9" borderId="10" xfId="17" applyBorder="1" applyAlignment="1">
      <alignment horizontal="left" vertical="top" wrapText="1"/>
    </xf>
    <xf numFmtId="0" fontId="1" fillId="9" borderId="11" xfId="17" applyBorder="1" applyAlignment="1">
      <alignment horizontal="left" vertical="top" wrapText="1"/>
    </xf>
    <xf numFmtId="0" fontId="1" fillId="9" borderId="12" xfId="17" applyBorder="1" applyAlignment="1">
      <alignment horizontal="left" vertical="top" wrapText="1"/>
    </xf>
    <xf numFmtId="0" fontId="9" fillId="9" borderId="5" xfId="17" applyFont="1" applyBorder="1" applyAlignment="1">
      <alignment horizontal="left" vertical="top" wrapText="1"/>
    </xf>
    <xf numFmtId="0" fontId="9" fillId="9" borderId="6" xfId="17" applyFont="1" applyBorder="1" applyAlignment="1">
      <alignment horizontal="left" vertical="top" wrapText="1"/>
    </xf>
    <xf numFmtId="0" fontId="9" fillId="9" borderId="7" xfId="17" applyFont="1" applyBorder="1" applyAlignment="1">
      <alignment horizontal="left" vertical="top" wrapText="1"/>
    </xf>
    <xf numFmtId="0" fontId="9" fillId="9" borderId="8" xfId="17" applyFont="1" applyBorder="1" applyAlignment="1">
      <alignment horizontal="left" vertical="top" wrapText="1"/>
    </xf>
    <xf numFmtId="0" fontId="9" fillId="9" borderId="0" xfId="17" applyFont="1" applyAlignment="1">
      <alignment horizontal="left" vertical="top" wrapText="1"/>
    </xf>
    <xf numFmtId="0" fontId="9" fillId="9" borderId="9" xfId="17" applyFont="1" applyBorder="1" applyAlignment="1">
      <alignment horizontal="left" vertical="top" wrapText="1"/>
    </xf>
    <xf numFmtId="0" fontId="9" fillId="9" borderId="10" xfId="17" applyFont="1" applyBorder="1" applyAlignment="1">
      <alignment horizontal="left" vertical="top" wrapText="1"/>
    </xf>
    <xf numFmtId="0" fontId="9" fillId="9" borderId="11" xfId="17" applyFont="1" applyBorder="1" applyAlignment="1">
      <alignment horizontal="left" vertical="top" wrapText="1"/>
    </xf>
    <xf numFmtId="0" fontId="9" fillId="9" borderId="12" xfId="17" applyFont="1" applyBorder="1" applyAlignment="1">
      <alignment horizontal="left" vertical="top" wrapText="1"/>
    </xf>
    <xf numFmtId="3" fontId="0" fillId="11" borderId="5" xfId="18" applyFont="1" applyBorder="1" applyAlignment="1">
      <alignment horizontal="left" vertical="center" wrapText="1"/>
    </xf>
    <xf numFmtId="3" fontId="1" fillId="11" borderId="6" xfId="18" applyBorder="1" applyAlignment="1">
      <alignment horizontal="left" vertical="center" wrapText="1"/>
    </xf>
    <xf numFmtId="3" fontId="1" fillId="11" borderId="7" xfId="18" applyBorder="1" applyAlignment="1">
      <alignment horizontal="left" vertical="center" wrapText="1"/>
    </xf>
    <xf numFmtId="3" fontId="1" fillId="11" borderId="8" xfId="18" applyBorder="1" applyAlignment="1">
      <alignment horizontal="left" vertical="center" wrapText="1"/>
    </xf>
    <xf numFmtId="3" fontId="1" fillId="11" borderId="0" xfId="18" applyAlignment="1">
      <alignment horizontal="left" vertical="center" wrapText="1"/>
    </xf>
    <xf numFmtId="3" fontId="1" fillId="11" borderId="9" xfId="18" applyBorder="1" applyAlignment="1">
      <alignment horizontal="left" vertical="center" wrapText="1"/>
    </xf>
    <xf numFmtId="3" fontId="1" fillId="11" borderId="10" xfId="18" applyBorder="1" applyAlignment="1">
      <alignment horizontal="left" vertical="center" wrapText="1"/>
    </xf>
    <xf numFmtId="3" fontId="1" fillId="11" borderId="11" xfId="18" applyBorder="1" applyAlignment="1">
      <alignment horizontal="left" vertical="center" wrapText="1"/>
    </xf>
    <xf numFmtId="3" fontId="1" fillId="11" borderId="12" xfId="18" applyBorder="1" applyAlignment="1">
      <alignment horizontal="left" vertical="center" wrapText="1"/>
    </xf>
    <xf numFmtId="0" fontId="3" fillId="4" borderId="4" xfId="14" applyAlignment="1">
      <alignment horizontal="left" wrapText="1"/>
    </xf>
    <xf numFmtId="0" fontId="3" fillId="4" borderId="4" xfId="14" applyAlignment="1">
      <alignment horizontal="center" vertical="center"/>
    </xf>
    <xf numFmtId="0" fontId="0" fillId="0" borderId="0" xfId="0" applyAlignment="1">
      <alignment vertical="top" wrapText="1"/>
    </xf>
    <xf numFmtId="0" fontId="3" fillId="4" borderId="16" xfId="14" applyBorder="1" applyAlignment="1">
      <alignment horizontal="center" vertical="center"/>
    </xf>
    <xf numFmtId="0" fontId="3" fillId="4" borderId="17" xfId="14" applyBorder="1" applyAlignment="1">
      <alignment horizontal="left" vertical="center"/>
    </xf>
    <xf numFmtId="0" fontId="3" fillId="4" borderId="18" xfId="14" applyBorder="1" applyAlignment="1">
      <alignment horizontal="center" vertical="top" wrapText="1"/>
    </xf>
    <xf numFmtId="0" fontId="3" fillId="4" borderId="20" xfId="14" applyBorder="1">
      <alignment horizontal="center" vertical="center" wrapText="1"/>
    </xf>
    <xf numFmtId="0" fontId="3" fillId="4" borderId="21" xfId="14" applyBorder="1">
      <alignment horizontal="center" vertical="center" wrapText="1"/>
    </xf>
    <xf numFmtId="0" fontId="3" fillId="4" borderId="34" xfId="14" applyBorder="1">
      <alignment horizontal="center" vertical="center" wrapText="1"/>
    </xf>
    <xf numFmtId="0" fontId="3" fillId="4" borderId="22" xfId="14" applyBorder="1">
      <alignment horizontal="center" vertical="center" wrapText="1"/>
    </xf>
    <xf numFmtId="0" fontId="0" fillId="0" borderId="16" xfId="0" applyBorder="1" applyAlignment="1">
      <alignment horizontal="left"/>
    </xf>
  </cellXfs>
  <cellStyles count="22">
    <cellStyle name="60% - Accent3" xfId="17" builtinId="40"/>
    <cellStyle name="Background_Calculations" xfId="18" xr:uid="{B5840194-BA1A-4385-885C-AEB60BC522AC}"/>
    <cellStyle name="Calculation" xfId="8" builtinId="22" hidden="1"/>
    <cellStyle name="Calculation_2" xfId="15" xr:uid="{81273BAD-5E47-4A02-A599-457831A42A52}"/>
    <cellStyle name="Check Cell" xfId="10" builtinId="23" hidden="1"/>
    <cellStyle name="Check_cell" xfId="16" xr:uid="{042CC187-6FA8-4E02-8E68-AC5B7302C607}"/>
    <cellStyle name="Comma" xfId="20" builtinId="3"/>
    <cellStyle name="Explanatory Text" xfId="12" builtinId="53" customBuiltin="1"/>
    <cellStyle name="Heading 1" xfId="2" builtinId="16" customBuiltin="1"/>
    <cellStyle name="Heading 2" xfId="3" builtinId="17" customBuiltin="1"/>
    <cellStyle name="Heading 3" xfId="4" builtinId="18" customBuiltin="1"/>
    <cellStyle name="Heading 4" xfId="5" builtinId="19" customBuiltin="1"/>
    <cellStyle name="Hyperlink" xfId="19" builtinId="8"/>
    <cellStyle name="Input" xfId="6" builtinId="20" customBuiltin="1"/>
    <cellStyle name="Linked Cell" xfId="9" builtinId="24" customBuiltin="1"/>
    <cellStyle name="Normal" xfId="0" builtinId="0"/>
    <cellStyle name="Normal 2" xfId="21" xr:uid="{74C9160F-366B-4559-830C-A2CD41F0E344}"/>
    <cellStyle name="Output" xfId="7" builtinId="21" customBuiltin="1"/>
    <cellStyle name="Table_Headings" xfId="14" xr:uid="{80F13CCE-8EFC-42E6-9CAD-BD03911FB93C}"/>
    <cellStyle name="Title" xfId="1" builtinId="15" customBuiltin="1"/>
    <cellStyle name="Total" xfId="13" builtinId="25" hidden="1"/>
    <cellStyle name="Warning Text" xfId="11" builtinId="11" customBuiltin="1"/>
  </cellStyles>
  <dxfs count="8">
    <dxf>
      <alignment vertical="bottom" textRotation="0" wrapText="1" indent="0" justifyLastLine="0" shrinkToFit="0" readingOrder="0"/>
    </dxf>
    <dxf>
      <fill>
        <patternFill patternType="solid">
          <fgColor theme="4" tint="0.79998168889431442"/>
          <bgColor theme="4" tint="0.79998168889431442"/>
        </patternFill>
      </fill>
    </dxf>
    <dxf>
      <fill>
        <patternFill patternType="solid">
          <fgColor theme="0"/>
          <bgColor rgb="FFE5FBFF"/>
        </patternFill>
      </fill>
    </dxf>
    <dxf>
      <font>
        <b/>
        <color theme="1"/>
      </font>
    </dxf>
    <dxf>
      <font>
        <b/>
        <color theme="1"/>
      </font>
    </dxf>
    <dxf>
      <font>
        <b/>
        <color theme="1"/>
      </font>
      <border>
        <top style="double">
          <color theme="4"/>
        </top>
      </border>
    </dxf>
    <dxf>
      <font>
        <b/>
        <color theme="0"/>
      </font>
      <fill>
        <patternFill patternType="solid">
          <fgColor theme="0"/>
          <bgColor rgb="FF00B0D2"/>
        </patternFill>
      </fill>
    </dxf>
    <dxf>
      <font>
        <color theme="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s>
  <tableStyles count="1" defaultTableStyle="TableStyleMedium2" defaultPivotStyle="PivotStyleLight16">
    <tableStyle name="ZWS_TableStyleMedium" pivot="0" count="7" xr9:uid="{604EB706-E6C9-4685-9373-3567134999A6}">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s>
  <colors>
    <mruColors>
      <color rgb="FF00B0D2"/>
      <color rgb="FFF8C7BA"/>
      <color rgb="FFF3B1AF"/>
      <color rgb="FF00FF00"/>
      <color rgb="FFA7FFFF"/>
      <color rgb="FFE5FBFF"/>
      <color rgb="FF9FEFFF"/>
      <color rgb="FF8BECFF"/>
      <color rgb="FFF3C100"/>
      <color rgb="FF0F2B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Home_Page!A1"/></Relationships>
</file>

<file path=xl/drawings/_rels/drawing1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Home_Page!A1"/></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Home_Page!A1"/></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Home_Page!A1"/></Relationships>
</file>

<file path=xl/drawings/_rels/drawing4.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Home_Page!A1"/></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Home_Page!A1"/></Relationships>
</file>

<file path=xl/drawings/_rels/drawing6.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Home_Page!A1"/></Relationships>
</file>

<file path=xl/drawings/_rels/drawing7.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Home_Page!A1"/></Relationships>
</file>

<file path=xl/drawings/_rels/drawing8.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Home_Page!A1"/></Relationships>
</file>

<file path=xl/drawings/_rels/drawing9.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Home_Page!A1"/></Relationships>
</file>

<file path=xl/drawings/drawing1.xml><?xml version="1.0" encoding="utf-8"?>
<xdr:wsDr xmlns:xdr="http://schemas.openxmlformats.org/drawingml/2006/spreadsheetDrawing" xmlns:a="http://schemas.openxmlformats.org/drawingml/2006/main">
  <xdr:twoCellAnchor editAs="oneCell">
    <xdr:from>
      <xdr:col>6</xdr:col>
      <xdr:colOff>255270</xdr:colOff>
      <xdr:row>0</xdr:row>
      <xdr:rowOff>64770</xdr:rowOff>
    </xdr:from>
    <xdr:to>
      <xdr:col>7</xdr:col>
      <xdr:colOff>482600</xdr:colOff>
      <xdr:row>4</xdr:row>
      <xdr:rowOff>29308</xdr:rowOff>
    </xdr:to>
    <xdr:pic>
      <xdr:nvPicPr>
        <xdr:cNvPr id="3" name="Picture 2">
          <a:extLst>
            <a:ext uri="{FF2B5EF4-FFF2-40B4-BE49-F238E27FC236}">
              <a16:creationId xmlns:a16="http://schemas.microsoft.com/office/drawing/2014/main" id="{5C04D63E-92E0-4B78-805F-821891F9FF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43320" y="64770"/>
          <a:ext cx="843280" cy="84328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9</xdr:col>
      <xdr:colOff>0</xdr:colOff>
      <xdr:row>0</xdr:row>
      <xdr:rowOff>0</xdr:rowOff>
    </xdr:from>
    <xdr:to>
      <xdr:col>10</xdr:col>
      <xdr:colOff>387734</xdr:colOff>
      <xdr:row>2</xdr:row>
      <xdr:rowOff>112160</xdr:rowOff>
    </xdr:to>
    <xdr:grpSp>
      <xdr:nvGrpSpPr>
        <xdr:cNvPr id="2" name="Group 1">
          <a:hlinkClick xmlns:r="http://schemas.openxmlformats.org/officeDocument/2006/relationships" r:id="rId1"/>
          <a:extLst>
            <a:ext uri="{FF2B5EF4-FFF2-40B4-BE49-F238E27FC236}">
              <a16:creationId xmlns:a16="http://schemas.microsoft.com/office/drawing/2014/main" id="{9DB84687-0EAE-4037-A8F5-8567CB02C630}"/>
            </a:ext>
          </a:extLst>
        </xdr:cNvPr>
        <xdr:cNvGrpSpPr/>
      </xdr:nvGrpSpPr>
      <xdr:grpSpPr>
        <a:xfrm>
          <a:off x="10142220" y="0"/>
          <a:ext cx="1431674" cy="622700"/>
          <a:chOff x="9997440" y="0"/>
          <a:chExt cx="1431674" cy="622700"/>
        </a:xfrm>
      </xdr:grpSpPr>
      <xdr:pic>
        <xdr:nvPicPr>
          <xdr:cNvPr id="3" name="Graphic 2" descr="Home with solid fill">
            <a:extLst>
              <a:ext uri="{FF2B5EF4-FFF2-40B4-BE49-F238E27FC236}">
                <a16:creationId xmlns:a16="http://schemas.microsoft.com/office/drawing/2014/main" id="{F2C90B36-D06B-4743-8443-8B81F0EECCB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0515600" y="0"/>
            <a:ext cx="381000" cy="422189"/>
          </a:xfrm>
          <a:prstGeom prst="rect">
            <a:avLst/>
          </a:prstGeom>
        </xdr:spPr>
      </xdr:pic>
      <xdr:sp macro="" textlink="">
        <xdr:nvSpPr>
          <xdr:cNvPr id="4" name="TextBox 3">
            <a:extLst>
              <a:ext uri="{FF2B5EF4-FFF2-40B4-BE49-F238E27FC236}">
                <a16:creationId xmlns:a16="http://schemas.microsoft.com/office/drawing/2014/main" id="{50A334C3-6E71-41AF-82E3-4C0634F5B8AC}"/>
              </a:ext>
            </a:extLst>
          </xdr:cNvPr>
          <xdr:cNvSpPr txBox="1"/>
        </xdr:nvSpPr>
        <xdr:spPr>
          <a:xfrm>
            <a:off x="9997440" y="358140"/>
            <a:ext cx="143167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100" b="1">
                <a:solidFill>
                  <a:srgbClr val="00B0D2"/>
                </a:solidFill>
              </a:rPr>
              <a:t>Go to the Home Page</a:t>
            </a: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0</xdr:colOff>
      <xdr:row>0</xdr:row>
      <xdr:rowOff>0</xdr:rowOff>
    </xdr:from>
    <xdr:to>
      <xdr:col>10</xdr:col>
      <xdr:colOff>387734</xdr:colOff>
      <xdr:row>2</xdr:row>
      <xdr:rowOff>112160</xdr:rowOff>
    </xdr:to>
    <xdr:grpSp>
      <xdr:nvGrpSpPr>
        <xdr:cNvPr id="2" name="Group 1">
          <a:hlinkClick xmlns:r="http://schemas.openxmlformats.org/officeDocument/2006/relationships" r:id="rId1"/>
          <a:extLst>
            <a:ext uri="{FF2B5EF4-FFF2-40B4-BE49-F238E27FC236}">
              <a16:creationId xmlns:a16="http://schemas.microsoft.com/office/drawing/2014/main" id="{2859F4EA-8A97-4EA2-AFBA-D90E342F59AC}"/>
            </a:ext>
          </a:extLst>
        </xdr:cNvPr>
        <xdr:cNvGrpSpPr/>
      </xdr:nvGrpSpPr>
      <xdr:grpSpPr>
        <a:xfrm>
          <a:off x="10142220" y="0"/>
          <a:ext cx="1431674" cy="622700"/>
          <a:chOff x="9997440" y="0"/>
          <a:chExt cx="1431674" cy="622700"/>
        </a:xfrm>
      </xdr:grpSpPr>
      <xdr:pic>
        <xdr:nvPicPr>
          <xdr:cNvPr id="3" name="Graphic 2" descr="Home with solid fill">
            <a:extLst>
              <a:ext uri="{FF2B5EF4-FFF2-40B4-BE49-F238E27FC236}">
                <a16:creationId xmlns:a16="http://schemas.microsoft.com/office/drawing/2014/main" id="{6171197C-242A-4C8E-A59A-377D82EE983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0515600" y="0"/>
            <a:ext cx="381000" cy="422189"/>
          </a:xfrm>
          <a:prstGeom prst="rect">
            <a:avLst/>
          </a:prstGeom>
        </xdr:spPr>
      </xdr:pic>
      <xdr:sp macro="" textlink="">
        <xdr:nvSpPr>
          <xdr:cNvPr id="4" name="TextBox 3">
            <a:extLst>
              <a:ext uri="{FF2B5EF4-FFF2-40B4-BE49-F238E27FC236}">
                <a16:creationId xmlns:a16="http://schemas.microsoft.com/office/drawing/2014/main" id="{DDF6ED8C-70DE-48A3-8DE3-1FCB2AF258D3}"/>
              </a:ext>
            </a:extLst>
          </xdr:cNvPr>
          <xdr:cNvSpPr txBox="1"/>
        </xdr:nvSpPr>
        <xdr:spPr>
          <a:xfrm>
            <a:off x="9997440" y="358140"/>
            <a:ext cx="143167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100" b="1">
                <a:solidFill>
                  <a:srgbClr val="00B0D2"/>
                </a:solidFill>
              </a:rPr>
              <a:t>Go to the Home Page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0</xdr:row>
      <xdr:rowOff>0</xdr:rowOff>
    </xdr:from>
    <xdr:to>
      <xdr:col>10</xdr:col>
      <xdr:colOff>387734</xdr:colOff>
      <xdr:row>2</xdr:row>
      <xdr:rowOff>112160</xdr:rowOff>
    </xdr:to>
    <xdr:grpSp>
      <xdr:nvGrpSpPr>
        <xdr:cNvPr id="6" name="Group 5">
          <a:hlinkClick xmlns:r="http://schemas.openxmlformats.org/officeDocument/2006/relationships" r:id="rId1"/>
          <a:extLst>
            <a:ext uri="{FF2B5EF4-FFF2-40B4-BE49-F238E27FC236}">
              <a16:creationId xmlns:a16="http://schemas.microsoft.com/office/drawing/2014/main" id="{637DACF7-79E2-4833-AF55-AFE829968252}"/>
            </a:ext>
          </a:extLst>
        </xdr:cNvPr>
        <xdr:cNvGrpSpPr/>
      </xdr:nvGrpSpPr>
      <xdr:grpSpPr>
        <a:xfrm>
          <a:off x="10142220" y="0"/>
          <a:ext cx="1431674" cy="622700"/>
          <a:chOff x="9997440" y="0"/>
          <a:chExt cx="1431674" cy="622700"/>
        </a:xfrm>
      </xdr:grpSpPr>
      <xdr:pic>
        <xdr:nvPicPr>
          <xdr:cNvPr id="7" name="Graphic 6" descr="Home with solid fill">
            <a:extLst>
              <a:ext uri="{FF2B5EF4-FFF2-40B4-BE49-F238E27FC236}">
                <a16:creationId xmlns:a16="http://schemas.microsoft.com/office/drawing/2014/main" id="{5D3292FE-1593-45E2-B552-F3ABDD459C7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0515600" y="0"/>
            <a:ext cx="381000" cy="422189"/>
          </a:xfrm>
          <a:prstGeom prst="rect">
            <a:avLst/>
          </a:prstGeom>
        </xdr:spPr>
      </xdr:pic>
      <xdr:sp macro="" textlink="">
        <xdr:nvSpPr>
          <xdr:cNvPr id="8" name="TextBox 7">
            <a:extLst>
              <a:ext uri="{FF2B5EF4-FFF2-40B4-BE49-F238E27FC236}">
                <a16:creationId xmlns:a16="http://schemas.microsoft.com/office/drawing/2014/main" id="{2DB81362-0593-48D1-820D-5B358546B7C7}"/>
              </a:ext>
            </a:extLst>
          </xdr:cNvPr>
          <xdr:cNvSpPr txBox="1"/>
        </xdr:nvSpPr>
        <xdr:spPr>
          <a:xfrm>
            <a:off x="9997440" y="358140"/>
            <a:ext cx="143167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100" b="1">
                <a:solidFill>
                  <a:srgbClr val="00B0D2"/>
                </a:solidFill>
              </a:rPr>
              <a:t>Go to the Home Page</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0</xdr:colOff>
      <xdr:row>0</xdr:row>
      <xdr:rowOff>0</xdr:rowOff>
    </xdr:from>
    <xdr:to>
      <xdr:col>10</xdr:col>
      <xdr:colOff>387734</xdr:colOff>
      <xdr:row>2</xdr:row>
      <xdr:rowOff>112160</xdr:rowOff>
    </xdr:to>
    <xdr:grpSp>
      <xdr:nvGrpSpPr>
        <xdr:cNvPr id="5" name="Group 4">
          <a:hlinkClick xmlns:r="http://schemas.openxmlformats.org/officeDocument/2006/relationships" r:id="rId1"/>
          <a:extLst>
            <a:ext uri="{FF2B5EF4-FFF2-40B4-BE49-F238E27FC236}">
              <a16:creationId xmlns:a16="http://schemas.microsoft.com/office/drawing/2014/main" id="{00499EC9-B42F-49A4-A6B7-D2E0D8700E7F}"/>
            </a:ext>
          </a:extLst>
        </xdr:cNvPr>
        <xdr:cNvGrpSpPr/>
      </xdr:nvGrpSpPr>
      <xdr:grpSpPr>
        <a:xfrm>
          <a:off x="10142220" y="0"/>
          <a:ext cx="1431674" cy="622700"/>
          <a:chOff x="9997440" y="0"/>
          <a:chExt cx="1431674" cy="622700"/>
        </a:xfrm>
      </xdr:grpSpPr>
      <xdr:pic>
        <xdr:nvPicPr>
          <xdr:cNvPr id="6" name="Graphic 5" descr="Home with solid fill">
            <a:extLst>
              <a:ext uri="{FF2B5EF4-FFF2-40B4-BE49-F238E27FC236}">
                <a16:creationId xmlns:a16="http://schemas.microsoft.com/office/drawing/2014/main" id="{3105C0C9-C07F-414D-B08A-6155C16FD43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0515600" y="0"/>
            <a:ext cx="381000" cy="422189"/>
          </a:xfrm>
          <a:prstGeom prst="rect">
            <a:avLst/>
          </a:prstGeom>
        </xdr:spPr>
      </xdr:pic>
      <xdr:sp macro="" textlink="">
        <xdr:nvSpPr>
          <xdr:cNvPr id="7" name="TextBox 6">
            <a:extLst>
              <a:ext uri="{FF2B5EF4-FFF2-40B4-BE49-F238E27FC236}">
                <a16:creationId xmlns:a16="http://schemas.microsoft.com/office/drawing/2014/main" id="{E75AF90A-9E55-47E6-97E6-BD38120FBA12}"/>
              </a:ext>
            </a:extLst>
          </xdr:cNvPr>
          <xdr:cNvSpPr txBox="1"/>
        </xdr:nvSpPr>
        <xdr:spPr>
          <a:xfrm>
            <a:off x="9997440" y="358140"/>
            <a:ext cx="143167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100" b="1">
                <a:solidFill>
                  <a:srgbClr val="00B0D2"/>
                </a:solidFill>
              </a:rPr>
              <a:t>Go to the Home Page</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0</xdr:colOff>
      <xdr:row>0</xdr:row>
      <xdr:rowOff>0</xdr:rowOff>
    </xdr:from>
    <xdr:to>
      <xdr:col>10</xdr:col>
      <xdr:colOff>387734</xdr:colOff>
      <xdr:row>2</xdr:row>
      <xdr:rowOff>112160</xdr:rowOff>
    </xdr:to>
    <xdr:grpSp>
      <xdr:nvGrpSpPr>
        <xdr:cNvPr id="2" name="Group 1">
          <a:hlinkClick xmlns:r="http://schemas.openxmlformats.org/officeDocument/2006/relationships" r:id="rId1"/>
          <a:extLst>
            <a:ext uri="{FF2B5EF4-FFF2-40B4-BE49-F238E27FC236}">
              <a16:creationId xmlns:a16="http://schemas.microsoft.com/office/drawing/2014/main" id="{7202E845-C5B2-4586-B804-06C5BA255C76}"/>
            </a:ext>
          </a:extLst>
        </xdr:cNvPr>
        <xdr:cNvGrpSpPr/>
      </xdr:nvGrpSpPr>
      <xdr:grpSpPr>
        <a:xfrm>
          <a:off x="10142220" y="0"/>
          <a:ext cx="1431674" cy="622700"/>
          <a:chOff x="9997440" y="0"/>
          <a:chExt cx="1431674" cy="622700"/>
        </a:xfrm>
      </xdr:grpSpPr>
      <xdr:pic>
        <xdr:nvPicPr>
          <xdr:cNvPr id="3" name="Graphic 2" descr="Home with solid fill">
            <a:extLst>
              <a:ext uri="{FF2B5EF4-FFF2-40B4-BE49-F238E27FC236}">
                <a16:creationId xmlns:a16="http://schemas.microsoft.com/office/drawing/2014/main" id="{D6236FD0-5511-486C-B6B3-0E4C2D5FBE2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0515600" y="0"/>
            <a:ext cx="381000" cy="422189"/>
          </a:xfrm>
          <a:prstGeom prst="rect">
            <a:avLst/>
          </a:prstGeom>
        </xdr:spPr>
      </xdr:pic>
      <xdr:sp macro="" textlink="">
        <xdr:nvSpPr>
          <xdr:cNvPr id="4" name="TextBox 3">
            <a:extLst>
              <a:ext uri="{FF2B5EF4-FFF2-40B4-BE49-F238E27FC236}">
                <a16:creationId xmlns:a16="http://schemas.microsoft.com/office/drawing/2014/main" id="{0B8987CF-57DF-4BF0-8ABD-E8A70150EB98}"/>
              </a:ext>
            </a:extLst>
          </xdr:cNvPr>
          <xdr:cNvSpPr txBox="1"/>
        </xdr:nvSpPr>
        <xdr:spPr>
          <a:xfrm>
            <a:off x="9997440" y="358140"/>
            <a:ext cx="143167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100" b="1">
                <a:solidFill>
                  <a:srgbClr val="00B0D2"/>
                </a:solidFill>
              </a:rPr>
              <a:t>Go to the Home Page</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0</xdr:colOff>
      <xdr:row>0</xdr:row>
      <xdr:rowOff>0</xdr:rowOff>
    </xdr:from>
    <xdr:to>
      <xdr:col>10</xdr:col>
      <xdr:colOff>387734</xdr:colOff>
      <xdr:row>2</xdr:row>
      <xdr:rowOff>112160</xdr:rowOff>
    </xdr:to>
    <xdr:grpSp>
      <xdr:nvGrpSpPr>
        <xdr:cNvPr id="2" name="Group 1">
          <a:hlinkClick xmlns:r="http://schemas.openxmlformats.org/officeDocument/2006/relationships" r:id="rId1"/>
          <a:extLst>
            <a:ext uri="{FF2B5EF4-FFF2-40B4-BE49-F238E27FC236}">
              <a16:creationId xmlns:a16="http://schemas.microsoft.com/office/drawing/2014/main" id="{BC82623D-AA0D-443D-843D-814FCD815669}"/>
            </a:ext>
          </a:extLst>
        </xdr:cNvPr>
        <xdr:cNvGrpSpPr/>
      </xdr:nvGrpSpPr>
      <xdr:grpSpPr>
        <a:xfrm>
          <a:off x="10142220" y="0"/>
          <a:ext cx="1431674" cy="622700"/>
          <a:chOff x="9997440" y="0"/>
          <a:chExt cx="1431674" cy="622700"/>
        </a:xfrm>
      </xdr:grpSpPr>
      <xdr:pic>
        <xdr:nvPicPr>
          <xdr:cNvPr id="3" name="Graphic 2" descr="Home with solid fill">
            <a:extLst>
              <a:ext uri="{FF2B5EF4-FFF2-40B4-BE49-F238E27FC236}">
                <a16:creationId xmlns:a16="http://schemas.microsoft.com/office/drawing/2014/main" id="{5BA77659-A8C7-478D-B6E8-6171A09F6BE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0515600" y="0"/>
            <a:ext cx="381000" cy="422189"/>
          </a:xfrm>
          <a:prstGeom prst="rect">
            <a:avLst/>
          </a:prstGeom>
        </xdr:spPr>
      </xdr:pic>
      <xdr:sp macro="" textlink="">
        <xdr:nvSpPr>
          <xdr:cNvPr id="4" name="TextBox 3">
            <a:extLst>
              <a:ext uri="{FF2B5EF4-FFF2-40B4-BE49-F238E27FC236}">
                <a16:creationId xmlns:a16="http://schemas.microsoft.com/office/drawing/2014/main" id="{FF7B4FF4-052E-4C0E-891D-2D82C96D1D80}"/>
              </a:ext>
            </a:extLst>
          </xdr:cNvPr>
          <xdr:cNvSpPr txBox="1"/>
        </xdr:nvSpPr>
        <xdr:spPr>
          <a:xfrm>
            <a:off x="9997440" y="358140"/>
            <a:ext cx="143167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100" b="1">
                <a:solidFill>
                  <a:srgbClr val="00B0D2"/>
                </a:solidFill>
              </a:rPr>
              <a:t>Go to the Home Page</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0</xdr:colOff>
      <xdr:row>0</xdr:row>
      <xdr:rowOff>0</xdr:rowOff>
    </xdr:from>
    <xdr:to>
      <xdr:col>10</xdr:col>
      <xdr:colOff>387734</xdr:colOff>
      <xdr:row>2</xdr:row>
      <xdr:rowOff>112160</xdr:rowOff>
    </xdr:to>
    <xdr:grpSp>
      <xdr:nvGrpSpPr>
        <xdr:cNvPr id="2" name="Group 1">
          <a:hlinkClick xmlns:r="http://schemas.openxmlformats.org/officeDocument/2006/relationships" r:id="rId1"/>
          <a:extLst>
            <a:ext uri="{FF2B5EF4-FFF2-40B4-BE49-F238E27FC236}">
              <a16:creationId xmlns:a16="http://schemas.microsoft.com/office/drawing/2014/main" id="{A883DC5A-A14A-4D26-8564-3270DE7B3CCA}"/>
            </a:ext>
          </a:extLst>
        </xdr:cNvPr>
        <xdr:cNvGrpSpPr/>
      </xdr:nvGrpSpPr>
      <xdr:grpSpPr>
        <a:xfrm>
          <a:off x="10142220" y="0"/>
          <a:ext cx="1431674" cy="622700"/>
          <a:chOff x="9997440" y="0"/>
          <a:chExt cx="1431674" cy="622700"/>
        </a:xfrm>
      </xdr:grpSpPr>
      <xdr:pic>
        <xdr:nvPicPr>
          <xdr:cNvPr id="3" name="Graphic 2" descr="Home with solid fill">
            <a:extLst>
              <a:ext uri="{FF2B5EF4-FFF2-40B4-BE49-F238E27FC236}">
                <a16:creationId xmlns:a16="http://schemas.microsoft.com/office/drawing/2014/main" id="{FE95895D-8276-43A7-B0A5-EE2736D9F03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0515600" y="0"/>
            <a:ext cx="381000" cy="422189"/>
          </a:xfrm>
          <a:prstGeom prst="rect">
            <a:avLst/>
          </a:prstGeom>
        </xdr:spPr>
      </xdr:pic>
      <xdr:sp macro="" textlink="">
        <xdr:nvSpPr>
          <xdr:cNvPr id="4" name="TextBox 3">
            <a:extLst>
              <a:ext uri="{FF2B5EF4-FFF2-40B4-BE49-F238E27FC236}">
                <a16:creationId xmlns:a16="http://schemas.microsoft.com/office/drawing/2014/main" id="{904A7B9D-5685-4BCF-AA21-67A84998BE80}"/>
              </a:ext>
            </a:extLst>
          </xdr:cNvPr>
          <xdr:cNvSpPr txBox="1"/>
        </xdr:nvSpPr>
        <xdr:spPr>
          <a:xfrm>
            <a:off x="9997440" y="358140"/>
            <a:ext cx="143167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100" b="1">
                <a:solidFill>
                  <a:srgbClr val="00B0D2"/>
                </a:solidFill>
              </a:rPr>
              <a:t>Go to the Home Page</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0</xdr:colOff>
      <xdr:row>0</xdr:row>
      <xdr:rowOff>0</xdr:rowOff>
    </xdr:from>
    <xdr:to>
      <xdr:col>10</xdr:col>
      <xdr:colOff>387734</xdr:colOff>
      <xdr:row>2</xdr:row>
      <xdr:rowOff>112160</xdr:rowOff>
    </xdr:to>
    <xdr:grpSp>
      <xdr:nvGrpSpPr>
        <xdr:cNvPr id="2" name="Group 1">
          <a:hlinkClick xmlns:r="http://schemas.openxmlformats.org/officeDocument/2006/relationships" r:id="rId1"/>
          <a:extLst>
            <a:ext uri="{FF2B5EF4-FFF2-40B4-BE49-F238E27FC236}">
              <a16:creationId xmlns:a16="http://schemas.microsoft.com/office/drawing/2014/main" id="{5249E88A-0033-450F-903D-371CEBA3D6C7}"/>
            </a:ext>
          </a:extLst>
        </xdr:cNvPr>
        <xdr:cNvGrpSpPr/>
      </xdr:nvGrpSpPr>
      <xdr:grpSpPr>
        <a:xfrm>
          <a:off x="10142220" y="0"/>
          <a:ext cx="1431674" cy="622700"/>
          <a:chOff x="9997440" y="0"/>
          <a:chExt cx="1431674" cy="622700"/>
        </a:xfrm>
      </xdr:grpSpPr>
      <xdr:pic>
        <xdr:nvPicPr>
          <xdr:cNvPr id="3" name="Graphic 2" descr="Home with solid fill">
            <a:extLst>
              <a:ext uri="{FF2B5EF4-FFF2-40B4-BE49-F238E27FC236}">
                <a16:creationId xmlns:a16="http://schemas.microsoft.com/office/drawing/2014/main" id="{F89BFCDF-8E39-4866-BE25-23A87385B9E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0515600" y="0"/>
            <a:ext cx="381000" cy="422189"/>
          </a:xfrm>
          <a:prstGeom prst="rect">
            <a:avLst/>
          </a:prstGeom>
        </xdr:spPr>
      </xdr:pic>
      <xdr:sp macro="" textlink="">
        <xdr:nvSpPr>
          <xdr:cNvPr id="4" name="TextBox 3">
            <a:extLst>
              <a:ext uri="{FF2B5EF4-FFF2-40B4-BE49-F238E27FC236}">
                <a16:creationId xmlns:a16="http://schemas.microsoft.com/office/drawing/2014/main" id="{45C0C9E8-197C-4C1A-A075-9B95599CFEA6}"/>
              </a:ext>
            </a:extLst>
          </xdr:cNvPr>
          <xdr:cNvSpPr txBox="1"/>
        </xdr:nvSpPr>
        <xdr:spPr>
          <a:xfrm>
            <a:off x="9997440" y="358140"/>
            <a:ext cx="143167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100" b="1">
                <a:solidFill>
                  <a:srgbClr val="00B0D2"/>
                </a:solidFill>
              </a:rPr>
              <a:t>Go to the Home Page</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0</xdr:colOff>
      <xdr:row>0</xdr:row>
      <xdr:rowOff>0</xdr:rowOff>
    </xdr:from>
    <xdr:to>
      <xdr:col>10</xdr:col>
      <xdr:colOff>387734</xdr:colOff>
      <xdr:row>2</xdr:row>
      <xdr:rowOff>112160</xdr:rowOff>
    </xdr:to>
    <xdr:grpSp>
      <xdr:nvGrpSpPr>
        <xdr:cNvPr id="2" name="Group 1">
          <a:hlinkClick xmlns:r="http://schemas.openxmlformats.org/officeDocument/2006/relationships" r:id="rId1"/>
          <a:extLst>
            <a:ext uri="{FF2B5EF4-FFF2-40B4-BE49-F238E27FC236}">
              <a16:creationId xmlns:a16="http://schemas.microsoft.com/office/drawing/2014/main" id="{5BFEA744-2943-4511-A5BF-EE88365CAC60}"/>
            </a:ext>
          </a:extLst>
        </xdr:cNvPr>
        <xdr:cNvGrpSpPr/>
      </xdr:nvGrpSpPr>
      <xdr:grpSpPr>
        <a:xfrm>
          <a:off x="10142220" y="0"/>
          <a:ext cx="1431674" cy="622700"/>
          <a:chOff x="9997440" y="0"/>
          <a:chExt cx="1431674" cy="622700"/>
        </a:xfrm>
      </xdr:grpSpPr>
      <xdr:pic>
        <xdr:nvPicPr>
          <xdr:cNvPr id="3" name="Graphic 2" descr="Home with solid fill">
            <a:extLst>
              <a:ext uri="{FF2B5EF4-FFF2-40B4-BE49-F238E27FC236}">
                <a16:creationId xmlns:a16="http://schemas.microsoft.com/office/drawing/2014/main" id="{83A08381-9E31-444C-A646-C4CFC1DB7D9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0515600" y="0"/>
            <a:ext cx="381000" cy="422189"/>
          </a:xfrm>
          <a:prstGeom prst="rect">
            <a:avLst/>
          </a:prstGeom>
        </xdr:spPr>
      </xdr:pic>
      <xdr:sp macro="" textlink="">
        <xdr:nvSpPr>
          <xdr:cNvPr id="4" name="TextBox 3">
            <a:extLst>
              <a:ext uri="{FF2B5EF4-FFF2-40B4-BE49-F238E27FC236}">
                <a16:creationId xmlns:a16="http://schemas.microsoft.com/office/drawing/2014/main" id="{6EEF3A83-4DFD-43C0-9812-1D6319DE181E}"/>
              </a:ext>
            </a:extLst>
          </xdr:cNvPr>
          <xdr:cNvSpPr txBox="1"/>
        </xdr:nvSpPr>
        <xdr:spPr>
          <a:xfrm>
            <a:off x="9997440" y="358140"/>
            <a:ext cx="143167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100" b="1">
                <a:solidFill>
                  <a:srgbClr val="00B0D2"/>
                </a:solidFill>
              </a:rPr>
              <a:t>Go to the Home Page</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0</xdr:colOff>
      <xdr:row>0</xdr:row>
      <xdr:rowOff>0</xdr:rowOff>
    </xdr:from>
    <xdr:to>
      <xdr:col>10</xdr:col>
      <xdr:colOff>387734</xdr:colOff>
      <xdr:row>2</xdr:row>
      <xdr:rowOff>112160</xdr:rowOff>
    </xdr:to>
    <xdr:grpSp>
      <xdr:nvGrpSpPr>
        <xdr:cNvPr id="2" name="Group 1">
          <a:hlinkClick xmlns:r="http://schemas.openxmlformats.org/officeDocument/2006/relationships" r:id="rId1"/>
          <a:extLst>
            <a:ext uri="{FF2B5EF4-FFF2-40B4-BE49-F238E27FC236}">
              <a16:creationId xmlns:a16="http://schemas.microsoft.com/office/drawing/2014/main" id="{67538E56-997A-44CA-A5BC-87A023ABFE0F}"/>
            </a:ext>
          </a:extLst>
        </xdr:cNvPr>
        <xdr:cNvGrpSpPr/>
      </xdr:nvGrpSpPr>
      <xdr:grpSpPr>
        <a:xfrm>
          <a:off x="10142220" y="0"/>
          <a:ext cx="1431674" cy="622700"/>
          <a:chOff x="9997440" y="0"/>
          <a:chExt cx="1431674" cy="622700"/>
        </a:xfrm>
      </xdr:grpSpPr>
      <xdr:pic>
        <xdr:nvPicPr>
          <xdr:cNvPr id="3" name="Graphic 2" descr="Home with solid fill">
            <a:extLst>
              <a:ext uri="{FF2B5EF4-FFF2-40B4-BE49-F238E27FC236}">
                <a16:creationId xmlns:a16="http://schemas.microsoft.com/office/drawing/2014/main" id="{E93F15C1-CA9D-4586-A0F3-60502A9EC5D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0515600" y="0"/>
            <a:ext cx="381000" cy="422189"/>
          </a:xfrm>
          <a:prstGeom prst="rect">
            <a:avLst/>
          </a:prstGeom>
        </xdr:spPr>
      </xdr:pic>
      <xdr:sp macro="" textlink="">
        <xdr:nvSpPr>
          <xdr:cNvPr id="4" name="TextBox 3">
            <a:extLst>
              <a:ext uri="{FF2B5EF4-FFF2-40B4-BE49-F238E27FC236}">
                <a16:creationId xmlns:a16="http://schemas.microsoft.com/office/drawing/2014/main" id="{2F6FB900-BB1B-4C87-ADD3-417CDDCFE89B}"/>
              </a:ext>
            </a:extLst>
          </xdr:cNvPr>
          <xdr:cNvSpPr txBox="1"/>
        </xdr:nvSpPr>
        <xdr:spPr>
          <a:xfrm>
            <a:off x="9997440" y="358140"/>
            <a:ext cx="143167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100" b="1">
                <a:solidFill>
                  <a:srgbClr val="00B0D2"/>
                </a:solidFill>
              </a:rPr>
              <a:t>Go to the Home Page</a:t>
            </a:r>
          </a:p>
        </xdr:txBody>
      </xdr:sp>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3334359-05B7-45FD-BEFA-751195154D04}" name="ChangeLog_t" displayName="ChangeLog_t" ref="D10:J15" totalsRowShown="0" headerRowCellStyle="Normal">
  <autoFilter ref="D10:J15" xr:uid="{22B12A3A-FFB1-4569-B4E4-EAA17D3386ED}"/>
  <tableColumns count="7">
    <tableColumn id="1" xr3:uid="{D9050E20-3664-4F77-924F-E24B8E8CCA0C}" name="Version "/>
    <tableColumn id="2" xr3:uid="{7DE08688-2B9A-4A17-BC8C-0DC0094FA5AB}" name="Data"/>
    <tableColumn id="3" xr3:uid="{18176113-16F5-4D1A-A604-98990FBAC946}" name="Description of changes made" dataDxfId="0"/>
    <tableColumn id="4" xr3:uid="{7652EADA-98A1-48F4-B26E-74D40634E73F}" name="Changes made by"/>
    <tableColumn id="5" xr3:uid="{A7B66E94-A7D6-4993-86DD-C243BD92CF7C}" name="Changes signed off by?"/>
    <tableColumn id="6" xr3:uid="{E4D40BB4-1A5A-4043-AF45-248532E723D7}" name="Date of sign off"/>
    <tableColumn id="7" xr3:uid="{E5FF7F29-5678-4ED4-8B8F-5432095D2208}" name="Notes"/>
  </tableColumns>
  <tableStyleInfo name="ZWS_TableStyleMedium"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7AC25-5F3A-463D-B2AB-50AB9DDF682B}">
  <sheetPr>
    <tabColor rgb="FF00B0D2"/>
  </sheetPr>
  <dimension ref="A1:L45"/>
  <sheetViews>
    <sheetView showGridLines="0" tabSelected="1" zoomScaleNormal="100" workbookViewId="0">
      <selection activeCell="E37" sqref="E37"/>
    </sheetView>
  </sheetViews>
  <sheetFormatPr defaultColWidth="0" defaultRowHeight="14.4" zeroHeight="1" x14ac:dyDescent="0.3"/>
  <cols>
    <col min="1" max="3" width="8.77734375" customWidth="1"/>
    <col min="4" max="4" width="20.21875" customWidth="1"/>
    <col min="5" max="5" width="13.21875" customWidth="1"/>
    <col min="6" max="12" width="8.77734375" customWidth="1"/>
    <col min="13" max="16384" width="8.77734375" hidden="1"/>
  </cols>
  <sheetData>
    <row r="1" spans="1:8" ht="25.8" x14ac:dyDescent="0.5">
      <c r="A1" s="3" t="s">
        <v>97</v>
      </c>
    </row>
    <row r="2" spans="1:8" x14ac:dyDescent="0.3"/>
    <row r="3" spans="1:8" x14ac:dyDescent="0.3"/>
    <row r="4" spans="1:8" x14ac:dyDescent="0.3"/>
    <row r="5" spans="1:8" x14ac:dyDescent="0.3"/>
    <row r="6" spans="1:8" x14ac:dyDescent="0.3"/>
    <row r="7" spans="1:8" ht="24" thickBot="1" x14ac:dyDescent="0.5">
      <c r="B7" s="1" t="s">
        <v>1</v>
      </c>
    </row>
    <row r="8" spans="1:8" x14ac:dyDescent="0.3">
      <c r="C8" s="75" t="s">
        <v>95</v>
      </c>
      <c r="D8" s="76"/>
      <c r="E8" s="76"/>
      <c r="F8" s="76"/>
      <c r="G8" s="76"/>
      <c r="H8" s="77"/>
    </row>
    <row r="9" spans="1:8" x14ac:dyDescent="0.3">
      <c r="C9" s="78"/>
      <c r="D9" s="79"/>
      <c r="E9" s="79"/>
      <c r="F9" s="79"/>
      <c r="G9" s="79"/>
      <c r="H9" s="80"/>
    </row>
    <row r="10" spans="1:8" ht="15" thickBot="1" x14ac:dyDescent="0.35">
      <c r="C10" s="81"/>
      <c r="D10" s="82"/>
      <c r="E10" s="82"/>
      <c r="F10" s="82"/>
      <c r="G10" s="82"/>
      <c r="H10" s="83"/>
    </row>
    <row r="11" spans="1:8" x14ac:dyDescent="0.3"/>
    <row r="12" spans="1:8" ht="24" thickBot="1" x14ac:dyDescent="0.5">
      <c r="B12" s="1" t="s">
        <v>2</v>
      </c>
    </row>
    <row r="13" spans="1:8" x14ac:dyDescent="0.3">
      <c r="C13" s="84" t="s">
        <v>98</v>
      </c>
      <c r="D13" s="85"/>
      <c r="E13" s="85"/>
      <c r="F13" s="85"/>
      <c r="G13" s="85"/>
      <c r="H13" s="86"/>
    </row>
    <row r="14" spans="1:8" x14ac:dyDescent="0.3">
      <c r="C14" s="87"/>
      <c r="D14" s="88"/>
      <c r="E14" s="88"/>
      <c r="F14" s="88"/>
      <c r="G14" s="88"/>
      <c r="H14" s="89"/>
    </row>
    <row r="15" spans="1:8" ht="96.45" customHeight="1" x14ac:dyDescent="0.3">
      <c r="C15" s="87"/>
      <c r="D15" s="88"/>
      <c r="E15" s="88"/>
      <c r="F15" s="88"/>
      <c r="G15" s="88"/>
      <c r="H15" s="89"/>
    </row>
    <row r="16" spans="1:8" x14ac:dyDescent="0.3">
      <c r="C16" s="87"/>
      <c r="D16" s="88"/>
      <c r="E16" s="88"/>
      <c r="F16" s="88"/>
      <c r="G16" s="88"/>
      <c r="H16" s="89"/>
    </row>
    <row r="17" spans="2:8" x14ac:dyDescent="0.3">
      <c r="C17" s="87"/>
      <c r="D17" s="88"/>
      <c r="E17" s="88"/>
      <c r="F17" s="88"/>
      <c r="G17" s="88"/>
      <c r="H17" s="89"/>
    </row>
    <row r="18" spans="2:8" ht="41.55" customHeight="1" x14ac:dyDescent="0.3">
      <c r="C18" s="87"/>
      <c r="D18" s="88"/>
      <c r="E18" s="88"/>
      <c r="F18" s="88"/>
      <c r="G18" s="88"/>
      <c r="H18" s="89"/>
    </row>
    <row r="19" spans="2:8" ht="85.05" customHeight="1" thickBot="1" x14ac:dyDescent="0.35">
      <c r="C19" s="90"/>
      <c r="D19" s="91"/>
      <c r="E19" s="91"/>
      <c r="F19" s="91"/>
      <c r="G19" s="91"/>
      <c r="H19" s="92"/>
    </row>
    <row r="20" spans="2:8" s="4" customFormat="1" x14ac:dyDescent="0.3"/>
    <row r="21" spans="2:8" s="4" customFormat="1" ht="24" thickBot="1" x14ac:dyDescent="0.5">
      <c r="B21" s="1" t="s">
        <v>25</v>
      </c>
    </row>
    <row r="22" spans="2:8" s="4" customFormat="1" x14ac:dyDescent="0.3">
      <c r="C22" s="93" t="s">
        <v>96</v>
      </c>
      <c r="D22" s="94"/>
      <c r="E22" s="94"/>
      <c r="F22" s="94"/>
      <c r="G22" s="94"/>
      <c r="H22" s="95"/>
    </row>
    <row r="23" spans="2:8" s="4" customFormat="1" x14ac:dyDescent="0.3">
      <c r="C23" s="96"/>
      <c r="D23" s="97"/>
      <c r="E23" s="97"/>
      <c r="F23" s="97"/>
      <c r="G23" s="97"/>
      <c r="H23" s="98"/>
    </row>
    <row r="24" spans="2:8" s="4" customFormat="1" x14ac:dyDescent="0.3">
      <c r="C24" s="96"/>
      <c r="D24" s="97"/>
      <c r="E24" s="97"/>
      <c r="F24" s="97"/>
      <c r="G24" s="97"/>
      <c r="H24" s="98"/>
    </row>
    <row r="25" spans="2:8" s="4" customFormat="1" x14ac:dyDescent="0.3">
      <c r="C25" s="96"/>
      <c r="D25" s="97"/>
      <c r="E25" s="97"/>
      <c r="F25" s="97"/>
      <c r="G25" s="97"/>
      <c r="H25" s="98"/>
    </row>
    <row r="26" spans="2:8" s="4" customFormat="1" x14ac:dyDescent="0.3">
      <c r="C26" s="96"/>
      <c r="D26" s="97"/>
      <c r="E26" s="97"/>
      <c r="F26" s="97"/>
      <c r="G26" s="97"/>
      <c r="H26" s="98"/>
    </row>
    <row r="27" spans="2:8" s="4" customFormat="1" x14ac:dyDescent="0.3">
      <c r="C27" s="96"/>
      <c r="D27" s="97"/>
      <c r="E27" s="97"/>
      <c r="F27" s="97"/>
      <c r="G27" s="97"/>
      <c r="H27" s="98"/>
    </row>
    <row r="28" spans="2:8" s="4" customFormat="1" ht="69.599999999999994" customHeight="1" thickBot="1" x14ac:dyDescent="0.35">
      <c r="C28" s="99"/>
      <c r="D28" s="100"/>
      <c r="E28" s="100"/>
      <c r="F28" s="100"/>
      <c r="G28" s="100"/>
      <c r="H28" s="101"/>
    </row>
    <row r="29" spans="2:8" s="4" customFormat="1" x14ac:dyDescent="0.3"/>
    <row r="30" spans="2:8" s="4" customFormat="1" ht="24" thickBot="1" x14ac:dyDescent="0.5">
      <c r="B30" s="1" t="s">
        <v>26</v>
      </c>
    </row>
    <row r="31" spans="2:8" s="4" customFormat="1" x14ac:dyDescent="0.3">
      <c r="C31" s="102" t="s">
        <v>27</v>
      </c>
      <c r="D31" s="103"/>
      <c r="E31" s="103"/>
      <c r="F31" s="103"/>
      <c r="G31" s="103"/>
      <c r="H31" s="104"/>
    </row>
    <row r="32" spans="2:8" s="4" customFormat="1" x14ac:dyDescent="0.3">
      <c r="C32" s="105"/>
      <c r="D32" s="106"/>
      <c r="E32" s="106"/>
      <c r="F32" s="106"/>
      <c r="G32" s="106"/>
      <c r="H32" s="107"/>
    </row>
    <row r="33" spans="2:8" s="4" customFormat="1" ht="97.05" customHeight="1" thickBot="1" x14ac:dyDescent="0.35">
      <c r="C33" s="108"/>
      <c r="D33" s="109"/>
      <c r="E33" s="109"/>
      <c r="F33" s="109"/>
      <c r="G33" s="109"/>
      <c r="H33" s="110"/>
    </row>
    <row r="34" spans="2:8" s="4" customFormat="1" x14ac:dyDescent="0.3"/>
    <row r="35" spans="2:8" s="4" customFormat="1" x14ac:dyDescent="0.3"/>
    <row r="36" spans="2:8" s="4" customFormat="1" x14ac:dyDescent="0.3"/>
    <row r="37" spans="2:8" ht="23.4" x14ac:dyDescent="0.45">
      <c r="B37" s="1" t="s">
        <v>3</v>
      </c>
    </row>
    <row r="38" spans="2:8" ht="15" thickBot="1" x14ac:dyDescent="0.35"/>
    <row r="39" spans="2:8" x14ac:dyDescent="0.3">
      <c r="D39" s="7" t="s">
        <v>4</v>
      </c>
      <c r="E39" s="54" t="s">
        <v>103</v>
      </c>
    </row>
    <row r="40" spans="2:8" x14ac:dyDescent="0.3">
      <c r="D40" s="8" t="s">
        <v>5</v>
      </c>
      <c r="E40" s="55" t="s">
        <v>80</v>
      </c>
    </row>
    <row r="41" spans="2:8" x14ac:dyDescent="0.3">
      <c r="D41" s="8" t="s">
        <v>6</v>
      </c>
      <c r="E41" s="55" t="s">
        <v>81</v>
      </c>
    </row>
    <row r="42" spans="2:8" ht="15" thickBot="1" x14ac:dyDescent="0.35">
      <c r="D42" s="9" t="s">
        <v>7</v>
      </c>
      <c r="E42" s="56">
        <v>44545</v>
      </c>
    </row>
    <row r="43" spans="2:8" x14ac:dyDescent="0.3"/>
    <row r="44" spans="2:8" x14ac:dyDescent="0.3"/>
    <row r="45" spans="2:8" ht="16.05" customHeight="1" x14ac:dyDescent="0.3"/>
  </sheetData>
  <sheetProtection sheet="1" objects="1" scenarios="1"/>
  <mergeCells count="4">
    <mergeCell ref="C8:H10"/>
    <mergeCell ref="C13:H19"/>
    <mergeCell ref="C22:H28"/>
    <mergeCell ref="C31:H33"/>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AA934B-F99E-4FD7-ADB1-0164E448F3F6}">
  <sheetPr>
    <tabColor rgb="FF0F2B5B"/>
  </sheetPr>
  <dimension ref="A1:L51"/>
  <sheetViews>
    <sheetView showGridLines="0" zoomScaleNormal="100" workbookViewId="0"/>
  </sheetViews>
  <sheetFormatPr defaultColWidth="0" defaultRowHeight="14.4" zeroHeight="1" x14ac:dyDescent="0.3"/>
  <cols>
    <col min="1" max="1" width="41.21875" style="26" customWidth="1"/>
    <col min="2" max="2" width="13.33203125" style="4" customWidth="1"/>
    <col min="3" max="3" width="12" style="4" customWidth="1"/>
    <col min="4" max="4" width="11.77734375" style="4" customWidth="1"/>
    <col min="5" max="5" width="12.21875" style="4" customWidth="1"/>
    <col min="6" max="6" width="14.21875" style="4" customWidth="1"/>
    <col min="7" max="7" width="15" style="4" customWidth="1"/>
    <col min="8" max="8" width="14.33203125" style="4" customWidth="1"/>
    <col min="9" max="9" width="13.77734375" style="4" customWidth="1"/>
    <col min="10" max="10" width="15.21875" style="4" customWidth="1"/>
    <col min="11" max="12" width="8.77734375" style="4" customWidth="1"/>
    <col min="13" max="16384" width="8.77734375" style="4" hidden="1"/>
  </cols>
  <sheetData>
    <row r="1" spans="1:10" ht="25.8" x14ac:dyDescent="0.5">
      <c r="A1" s="3" t="s">
        <v>76</v>
      </c>
    </row>
    <row r="2" spans="1:10" x14ac:dyDescent="0.3">
      <c r="A2" s="2"/>
    </row>
    <row r="3" spans="1:10" x14ac:dyDescent="0.3">
      <c r="A3" s="2" t="str">
        <f>CONCATENATE("Summary of "&amp;RIGHT(A1,4)," carbon factors ( kg CO2 eq. per tonne of material) for wastes from Scotland.")</f>
        <v>Summary of 2014 carbon factors ( kg CO2 eq. per tonne of material) for wastes from Scotland.</v>
      </c>
    </row>
    <row r="4" spans="1:10" ht="15" thickBot="1" x14ac:dyDescent="0.35"/>
    <row r="5" spans="1:10" x14ac:dyDescent="0.3">
      <c r="A5" s="116" t="s">
        <v>29</v>
      </c>
      <c r="B5" s="117" t="s">
        <v>30</v>
      </c>
      <c r="C5" s="118"/>
      <c r="D5" s="118"/>
      <c r="E5" s="118"/>
      <c r="F5" s="120"/>
      <c r="G5" s="117" t="s">
        <v>31</v>
      </c>
      <c r="H5" s="118"/>
      <c r="I5" s="118"/>
      <c r="J5" s="120"/>
    </row>
    <row r="6" spans="1:10" ht="28.8" x14ac:dyDescent="0.3">
      <c r="A6" s="116"/>
      <c r="B6" s="37" t="s">
        <v>32</v>
      </c>
      <c r="C6" s="38" t="s">
        <v>33</v>
      </c>
      <c r="D6" s="38" t="s">
        <v>34</v>
      </c>
      <c r="E6" s="38" t="s">
        <v>35</v>
      </c>
      <c r="F6" s="39" t="s">
        <v>36</v>
      </c>
      <c r="G6" s="37" t="s">
        <v>32</v>
      </c>
      <c r="H6" s="38" t="s">
        <v>33</v>
      </c>
      <c r="I6" s="38" t="s">
        <v>34</v>
      </c>
      <c r="J6" s="39" t="s">
        <v>35</v>
      </c>
    </row>
    <row r="7" spans="1:10" x14ac:dyDescent="0.3">
      <c r="A7" s="35" t="s">
        <v>37</v>
      </c>
      <c r="B7" s="40">
        <v>0</v>
      </c>
      <c r="C7" s="27">
        <v>0</v>
      </c>
      <c r="D7" s="27">
        <v>0</v>
      </c>
      <c r="E7" s="27">
        <v>0</v>
      </c>
      <c r="F7" s="41">
        <v>0</v>
      </c>
      <c r="G7" s="42">
        <v>1366.1389999999999</v>
      </c>
      <c r="H7" s="29">
        <v>0</v>
      </c>
      <c r="I7" s="29">
        <v>0</v>
      </c>
      <c r="J7" s="49">
        <v>0</v>
      </c>
    </row>
    <row r="8" spans="1:10" x14ac:dyDescent="0.3">
      <c r="A8" s="35" t="s">
        <v>38</v>
      </c>
      <c r="B8" s="42">
        <v>3744</v>
      </c>
      <c r="C8" s="28">
        <v>-22.178089945299551</v>
      </c>
      <c r="D8" s="28">
        <v>-17.798573333333341</v>
      </c>
      <c r="E8" s="28">
        <v>979.26313251749775</v>
      </c>
      <c r="F8" s="43">
        <v>16.743591032472224</v>
      </c>
      <c r="G8" s="42">
        <v>5736.44</v>
      </c>
      <c r="H8" s="28">
        <v>-22.178089945299551</v>
      </c>
      <c r="I8" s="28">
        <v>-17.798573333333341</v>
      </c>
      <c r="J8" s="43">
        <v>979.26313251749775</v>
      </c>
    </row>
    <row r="9" spans="1:10" x14ac:dyDescent="0.3">
      <c r="A9" s="35" t="s">
        <v>39</v>
      </c>
      <c r="B9" s="44">
        <v>0</v>
      </c>
      <c r="C9" s="27">
        <v>0</v>
      </c>
      <c r="D9" s="27">
        <v>0</v>
      </c>
      <c r="E9" s="27">
        <v>0</v>
      </c>
      <c r="F9" s="41">
        <v>0</v>
      </c>
      <c r="G9" s="42">
        <v>0</v>
      </c>
      <c r="H9" s="30">
        <v>152.38281459708548</v>
      </c>
      <c r="I9" s="30">
        <v>-133.33968444444449</v>
      </c>
      <c r="J9" s="50">
        <v>142</v>
      </c>
    </row>
    <row r="10" spans="1:10" x14ac:dyDescent="0.3">
      <c r="A10" s="35" t="s">
        <v>40</v>
      </c>
      <c r="B10" s="42">
        <v>12109.188999999998</v>
      </c>
      <c r="C10" s="28">
        <v>-578.62391078699841</v>
      </c>
      <c r="D10" s="27">
        <v>0</v>
      </c>
      <c r="E10" s="27">
        <v>0</v>
      </c>
      <c r="F10" s="41">
        <v>0</v>
      </c>
      <c r="G10" s="42">
        <v>12109.188999999998</v>
      </c>
      <c r="H10" s="30">
        <v>-1363.053181853066</v>
      </c>
      <c r="I10" s="30">
        <v>404.529</v>
      </c>
      <c r="J10" s="50">
        <v>92.638999999999996</v>
      </c>
    </row>
    <row r="11" spans="1:10" x14ac:dyDescent="0.3">
      <c r="A11" s="35" t="s">
        <v>41</v>
      </c>
      <c r="B11" s="42">
        <v>1322.6235399999998</v>
      </c>
      <c r="C11" s="28">
        <v>4037.3764600000004</v>
      </c>
      <c r="D11" s="28">
        <v>412.57142666666664</v>
      </c>
      <c r="E11" s="27">
        <v>0</v>
      </c>
      <c r="F11" s="41">
        <v>0</v>
      </c>
      <c r="G11" s="42">
        <v>1322.6235399999998</v>
      </c>
      <c r="H11" s="28">
        <v>4037.3764600000004</v>
      </c>
      <c r="I11" s="28">
        <v>412.57142666666664</v>
      </c>
      <c r="J11" s="43">
        <v>7.46</v>
      </c>
    </row>
    <row r="12" spans="1:10" x14ac:dyDescent="0.3">
      <c r="A12" s="35" t="s">
        <v>42</v>
      </c>
      <c r="B12" s="40">
        <v>0</v>
      </c>
      <c r="C12" s="27">
        <v>0</v>
      </c>
      <c r="D12" s="27">
        <v>0</v>
      </c>
      <c r="E12" s="28">
        <v>8.48</v>
      </c>
      <c r="F12" s="43">
        <v>-5.6710822770368594</v>
      </c>
      <c r="G12" s="51">
        <v>0</v>
      </c>
      <c r="H12" s="28">
        <v>-5.6710822770368594</v>
      </c>
      <c r="I12" s="31">
        <v>0</v>
      </c>
      <c r="J12" s="43">
        <v>8.48</v>
      </c>
    </row>
    <row r="13" spans="1:10" x14ac:dyDescent="0.3">
      <c r="A13" s="35" t="s">
        <v>43</v>
      </c>
      <c r="B13" s="40">
        <v>0</v>
      </c>
      <c r="C13" s="27">
        <v>0</v>
      </c>
      <c r="D13" s="27">
        <v>0</v>
      </c>
      <c r="E13" s="27">
        <v>0</v>
      </c>
      <c r="F13" s="41">
        <v>0</v>
      </c>
      <c r="G13" s="42">
        <v>0</v>
      </c>
      <c r="H13" s="28">
        <v>326.15786040443572</v>
      </c>
      <c r="I13" s="28">
        <v>236</v>
      </c>
      <c r="J13" s="43">
        <v>117</v>
      </c>
    </row>
    <row r="14" spans="1:10" ht="28.8" x14ac:dyDescent="0.3">
      <c r="A14" s="35" t="s">
        <v>44</v>
      </c>
      <c r="B14" s="45">
        <v>1754.4561860982687</v>
      </c>
      <c r="C14" s="28">
        <v>-180.524866251134</v>
      </c>
      <c r="D14" s="28">
        <v>71.571426666666667</v>
      </c>
      <c r="E14" s="28">
        <v>4.8197537149365441</v>
      </c>
      <c r="F14" s="41">
        <v>0</v>
      </c>
      <c r="G14" s="42">
        <v>1754.4561860982687</v>
      </c>
      <c r="H14" s="28">
        <v>-180.524866251134</v>
      </c>
      <c r="I14" s="28">
        <v>71.571426666666667</v>
      </c>
      <c r="J14" s="43">
        <v>4.8197537149365441</v>
      </c>
    </row>
    <row r="15" spans="1:10" x14ac:dyDescent="0.3">
      <c r="A15" s="35" t="s">
        <v>45</v>
      </c>
      <c r="B15" s="45">
        <v>6850</v>
      </c>
      <c r="C15" s="28">
        <v>-1630.3385933089944</v>
      </c>
      <c r="D15" s="27">
        <v>328</v>
      </c>
      <c r="E15" s="27">
        <v>0</v>
      </c>
      <c r="F15" s="41">
        <v>0</v>
      </c>
      <c r="G15" s="42">
        <v>6850</v>
      </c>
      <c r="H15" s="28">
        <v>-1630.3385933089944</v>
      </c>
      <c r="I15" s="28">
        <v>328</v>
      </c>
      <c r="J15" s="52">
        <v>0</v>
      </c>
    </row>
    <row r="16" spans="1:10" x14ac:dyDescent="0.3">
      <c r="A16" s="35" t="s">
        <v>46</v>
      </c>
      <c r="B16" s="44">
        <v>0</v>
      </c>
      <c r="C16" s="27">
        <v>0</v>
      </c>
      <c r="D16" s="27">
        <v>0</v>
      </c>
      <c r="E16" s="27">
        <v>0</v>
      </c>
      <c r="F16" s="41">
        <v>0</v>
      </c>
      <c r="G16" s="51">
        <v>0</v>
      </c>
      <c r="H16" s="31">
        <v>0</v>
      </c>
      <c r="I16" s="31">
        <v>0</v>
      </c>
      <c r="J16" s="52">
        <v>0</v>
      </c>
    </row>
    <row r="17" spans="1:10" x14ac:dyDescent="0.3">
      <c r="A17" s="35" t="s">
        <v>47</v>
      </c>
      <c r="B17" s="45">
        <v>1210</v>
      </c>
      <c r="C17" s="28">
        <v>-754.96292004634995</v>
      </c>
      <c r="D17" s="28">
        <v>78.90476000000001</v>
      </c>
      <c r="E17" s="28">
        <v>4.8256155038759685</v>
      </c>
      <c r="F17" s="41">
        <v>0</v>
      </c>
      <c r="G17" s="42">
        <v>1210</v>
      </c>
      <c r="H17" s="28">
        <v>-754.96292004634995</v>
      </c>
      <c r="I17" s="28">
        <v>78.90476000000001</v>
      </c>
      <c r="J17" s="43">
        <v>4.8256155038759685</v>
      </c>
    </row>
    <row r="18" spans="1:10" x14ac:dyDescent="0.3">
      <c r="A18" s="36" t="s">
        <v>48</v>
      </c>
      <c r="B18" s="44">
        <v>0</v>
      </c>
      <c r="C18" s="27">
        <v>0</v>
      </c>
      <c r="D18" s="28">
        <v>47.560315555555462</v>
      </c>
      <c r="E18" s="28">
        <v>420</v>
      </c>
      <c r="F18" s="41">
        <v>0</v>
      </c>
      <c r="G18" s="51">
        <v>0</v>
      </c>
      <c r="H18" s="31">
        <v>0</v>
      </c>
      <c r="I18" s="28">
        <v>47.560315555555462</v>
      </c>
      <c r="J18" s="43">
        <v>420</v>
      </c>
    </row>
    <row r="19" spans="1:10" x14ac:dyDescent="0.3">
      <c r="A19" s="35" t="s">
        <v>49</v>
      </c>
      <c r="B19" s="45">
        <v>3209.4879899371526</v>
      </c>
      <c r="C19" s="28">
        <v>-668.81980639479445</v>
      </c>
      <c r="D19" s="28">
        <v>412.57142666666664</v>
      </c>
      <c r="E19" s="28">
        <v>453.16479311594026</v>
      </c>
      <c r="F19" s="43">
        <v>16.743591032472224</v>
      </c>
      <c r="G19" s="42">
        <v>3142.2545637863723</v>
      </c>
      <c r="H19" s="28">
        <v>-618.17101929459727</v>
      </c>
      <c r="I19" s="28">
        <v>412.57142666666664</v>
      </c>
      <c r="J19" s="43">
        <v>306.35988637382263</v>
      </c>
    </row>
    <row r="20" spans="1:10" x14ac:dyDescent="0.3">
      <c r="A20" s="35" t="s">
        <v>50</v>
      </c>
      <c r="B20" s="44">
        <v>0</v>
      </c>
      <c r="C20" s="27">
        <v>0</v>
      </c>
      <c r="D20" s="27">
        <v>0</v>
      </c>
      <c r="E20" s="27">
        <v>0</v>
      </c>
      <c r="F20" s="41">
        <v>0</v>
      </c>
      <c r="G20" s="51">
        <v>0</v>
      </c>
      <c r="H20" s="28">
        <v>158.9</v>
      </c>
      <c r="I20" s="28">
        <v>412.57142666666664</v>
      </c>
      <c r="J20" s="43">
        <v>330.13900000000001</v>
      </c>
    </row>
    <row r="21" spans="1:10" x14ac:dyDescent="0.3">
      <c r="A21" s="35" t="s">
        <v>51</v>
      </c>
      <c r="B21" s="45">
        <v>2936.6451999999999</v>
      </c>
      <c r="C21" s="28">
        <v>-1785.1842578065116</v>
      </c>
      <c r="D21" s="27">
        <v>0</v>
      </c>
      <c r="E21" s="27">
        <v>0</v>
      </c>
      <c r="F21" s="41">
        <v>0</v>
      </c>
      <c r="G21" s="42">
        <v>2936.6451999999999</v>
      </c>
      <c r="H21" s="28">
        <v>-1785.1842578065116</v>
      </c>
      <c r="I21" s="28">
        <v>15.825615503875969</v>
      </c>
      <c r="J21" s="43">
        <v>4.8256155038759685</v>
      </c>
    </row>
    <row r="22" spans="1:10" x14ac:dyDescent="0.3">
      <c r="A22" s="35" t="s">
        <v>52</v>
      </c>
      <c r="B22" s="45">
        <v>3907.024435464089</v>
      </c>
      <c r="C22" s="28">
        <v>-2553.021156410462</v>
      </c>
      <c r="D22" s="28">
        <v>71.571426666666667</v>
      </c>
      <c r="E22" s="28">
        <v>4.8256155038759685</v>
      </c>
      <c r="F22" s="43">
        <v>-2481.4497297437952</v>
      </c>
      <c r="G22" s="42">
        <v>3498.8848294930872</v>
      </c>
      <c r="H22" s="28">
        <v>-2214.2986223734697</v>
      </c>
      <c r="I22" s="28">
        <v>71.571426666666667</v>
      </c>
      <c r="J22" s="43">
        <v>4.8256155038759685</v>
      </c>
    </row>
    <row r="23" spans="1:10" x14ac:dyDescent="0.3">
      <c r="A23" s="35" t="s">
        <v>53</v>
      </c>
      <c r="B23" s="42">
        <v>12960.445200000002</v>
      </c>
      <c r="C23" s="28">
        <v>-9974.8139410465137</v>
      </c>
      <c r="D23" s="27">
        <v>0</v>
      </c>
      <c r="E23" s="27">
        <v>0</v>
      </c>
      <c r="F23" s="41">
        <v>0</v>
      </c>
      <c r="G23" s="42">
        <v>12960.445200000002</v>
      </c>
      <c r="H23" s="28">
        <v>-9974.8139410465137</v>
      </c>
      <c r="I23" s="28">
        <v>71.571426666666667</v>
      </c>
      <c r="J23" s="43">
        <v>4.8256155038759685</v>
      </c>
    </row>
    <row r="24" spans="1:10" x14ac:dyDescent="0.3">
      <c r="A24" s="35" t="s">
        <v>54</v>
      </c>
      <c r="B24" s="45">
        <v>22.608019213973797</v>
      </c>
      <c r="C24" s="28">
        <v>2.21</v>
      </c>
      <c r="D24" s="28">
        <v>71.571426666666667</v>
      </c>
      <c r="E24" s="28">
        <v>2.5440727802037846</v>
      </c>
      <c r="F24" s="41">
        <v>0</v>
      </c>
      <c r="G24" s="42">
        <v>81.258789842343731</v>
      </c>
      <c r="H24" s="28">
        <v>-77.807362442998652</v>
      </c>
      <c r="I24" s="28">
        <v>71.571426666666667</v>
      </c>
      <c r="J24" s="43">
        <v>2.3345085964889818</v>
      </c>
    </row>
    <row r="25" spans="1:10" ht="28.8" x14ac:dyDescent="0.3">
      <c r="A25" s="35" t="s">
        <v>55</v>
      </c>
      <c r="B25" s="44">
        <v>0</v>
      </c>
      <c r="C25" s="27">
        <v>0</v>
      </c>
      <c r="D25" s="27">
        <v>0</v>
      </c>
      <c r="E25" s="27">
        <v>0</v>
      </c>
      <c r="F25" s="41">
        <v>0</v>
      </c>
      <c r="G25" s="51">
        <v>0</v>
      </c>
      <c r="H25" s="28">
        <v>16.138999999999999</v>
      </c>
      <c r="I25" s="28">
        <v>50.938999999999993</v>
      </c>
      <c r="J25" s="43">
        <v>17.138999999999999</v>
      </c>
    </row>
    <row r="26" spans="1:10" x14ac:dyDescent="0.3">
      <c r="A26" s="35" t="s">
        <v>56</v>
      </c>
      <c r="B26" s="45">
        <v>1909.6351999999999</v>
      </c>
      <c r="C26" s="28">
        <v>-1226.1883317829456</v>
      </c>
      <c r="D26" s="28">
        <v>-311.96190666666672</v>
      </c>
      <c r="E26" s="28">
        <v>107.82561550387597</v>
      </c>
      <c r="F26" s="41">
        <v>0</v>
      </c>
      <c r="G26" s="42">
        <v>1909.6351999999999</v>
      </c>
      <c r="H26" s="28">
        <v>-1226.1883317829456</v>
      </c>
      <c r="I26" s="28">
        <v>-311.96190666666672</v>
      </c>
      <c r="J26" s="43">
        <v>107.82561550387597</v>
      </c>
    </row>
    <row r="27" spans="1:10" x14ac:dyDescent="0.3">
      <c r="A27" s="35" t="s">
        <v>57</v>
      </c>
      <c r="B27" s="44">
        <v>0</v>
      </c>
      <c r="C27" s="27">
        <v>0</v>
      </c>
      <c r="D27" s="27">
        <v>0</v>
      </c>
      <c r="E27" s="27">
        <v>0</v>
      </c>
      <c r="F27" s="41">
        <v>0</v>
      </c>
      <c r="G27" s="42">
        <v>49.030405914288991</v>
      </c>
      <c r="H27" s="28">
        <v>34.468682170542635</v>
      </c>
      <c r="I27" s="28">
        <v>517.74783297495446</v>
      </c>
      <c r="J27" s="43">
        <v>12.278747286821705</v>
      </c>
    </row>
    <row r="28" spans="1:10" x14ac:dyDescent="0.3">
      <c r="A28" s="35" t="s">
        <v>58</v>
      </c>
      <c r="B28" s="45">
        <v>893.20632476744186</v>
      </c>
      <c r="C28" s="28">
        <v>-546.70205293515517</v>
      </c>
      <c r="D28" s="28">
        <v>-219.78968444444448</v>
      </c>
      <c r="E28" s="28">
        <v>490.47276202003599</v>
      </c>
      <c r="F28" s="41">
        <v>0</v>
      </c>
      <c r="G28" s="42">
        <v>893.20632476744186</v>
      </c>
      <c r="H28" s="28">
        <v>-546.70205293515517</v>
      </c>
      <c r="I28" s="28">
        <v>-219.78968444444448</v>
      </c>
      <c r="J28" s="43">
        <v>490.47276202003599</v>
      </c>
    </row>
    <row r="29" spans="1:10" x14ac:dyDescent="0.3">
      <c r="A29" s="35" t="s">
        <v>59</v>
      </c>
      <c r="B29" s="42">
        <v>3199.367164329637</v>
      </c>
      <c r="C29" s="28">
        <v>-544.78788953724131</v>
      </c>
      <c r="D29" s="28">
        <v>1563.8341595699217</v>
      </c>
      <c r="E29" s="28">
        <v>4.8215329188473088</v>
      </c>
      <c r="F29" s="41">
        <v>0</v>
      </c>
      <c r="G29" s="42">
        <v>3199.367164329637</v>
      </c>
      <c r="H29" s="28">
        <v>-1010.5996836342392</v>
      </c>
      <c r="I29" s="28">
        <v>1563.8341595699217</v>
      </c>
      <c r="J29" s="43">
        <v>4.8215329188473088</v>
      </c>
    </row>
    <row r="30" spans="1:10" x14ac:dyDescent="0.3">
      <c r="A30" s="35" t="s">
        <v>60</v>
      </c>
      <c r="B30" s="45">
        <v>3100</v>
      </c>
      <c r="C30" s="28">
        <v>-514.49046378729713</v>
      </c>
      <c r="D30" s="28">
        <v>1396.9269822222216</v>
      </c>
      <c r="E30" s="27">
        <v>0</v>
      </c>
      <c r="F30" s="41">
        <v>0</v>
      </c>
      <c r="G30" s="42">
        <v>3100</v>
      </c>
      <c r="H30" s="28">
        <v>-514.49046378729713</v>
      </c>
      <c r="I30" s="28">
        <v>1396.9269822222216</v>
      </c>
      <c r="J30" s="43">
        <v>4.8256155038759685</v>
      </c>
    </row>
    <row r="31" spans="1:10" x14ac:dyDescent="0.3">
      <c r="A31" s="35" t="s">
        <v>61</v>
      </c>
      <c r="B31" s="44">
        <v>0</v>
      </c>
      <c r="C31" s="27">
        <v>0</v>
      </c>
      <c r="D31" s="27">
        <v>0</v>
      </c>
      <c r="E31" s="27">
        <v>0</v>
      </c>
      <c r="F31" s="41">
        <v>0</v>
      </c>
      <c r="G31" s="51">
        <v>0</v>
      </c>
      <c r="H31" s="31">
        <v>0</v>
      </c>
      <c r="I31" s="28">
        <v>372.77698222222216</v>
      </c>
      <c r="J31" s="43">
        <v>8.5175999999999981</v>
      </c>
    </row>
    <row r="32" spans="1:10" x14ac:dyDescent="0.3">
      <c r="A32" s="35" t="s">
        <v>62</v>
      </c>
      <c r="B32" s="40">
        <v>0</v>
      </c>
      <c r="C32" s="28">
        <v>1.1427402199999999</v>
      </c>
      <c r="D32" s="27">
        <v>0</v>
      </c>
      <c r="E32" s="28">
        <v>1.4317601200000001</v>
      </c>
      <c r="F32" s="41">
        <v>0</v>
      </c>
      <c r="G32" s="42">
        <v>0</v>
      </c>
      <c r="H32" s="28">
        <v>1.1427402199999999</v>
      </c>
      <c r="I32" s="27">
        <v>0</v>
      </c>
      <c r="J32" s="43">
        <v>1.4317601200000001</v>
      </c>
    </row>
    <row r="33" spans="1:10" x14ac:dyDescent="0.3">
      <c r="A33" s="35" t="s">
        <v>63</v>
      </c>
      <c r="B33" s="40">
        <v>0</v>
      </c>
      <c r="C33" s="27">
        <v>0</v>
      </c>
      <c r="D33" s="27">
        <v>0</v>
      </c>
      <c r="E33" s="27">
        <v>0</v>
      </c>
      <c r="F33" s="41">
        <v>0</v>
      </c>
      <c r="G33" s="42">
        <v>3532.1442973293006</v>
      </c>
      <c r="H33" s="28">
        <v>-930.99513747906053</v>
      </c>
      <c r="I33" s="28">
        <v>387.31868740575874</v>
      </c>
      <c r="J33" s="43">
        <v>340.13695776019813</v>
      </c>
    </row>
    <row r="34" spans="1:10" x14ac:dyDescent="0.3">
      <c r="A34" s="35" t="s">
        <v>64</v>
      </c>
      <c r="B34" s="44">
        <v>0</v>
      </c>
      <c r="C34" s="27">
        <v>0</v>
      </c>
      <c r="D34" s="27">
        <v>0</v>
      </c>
      <c r="E34" s="27">
        <v>0</v>
      </c>
      <c r="F34" s="41">
        <v>0</v>
      </c>
      <c r="G34" s="42">
        <v>1606.1389999999999</v>
      </c>
      <c r="H34" s="28">
        <v>-1288.1389999999999</v>
      </c>
      <c r="I34" s="28">
        <v>1521</v>
      </c>
      <c r="J34" s="43">
        <v>6284</v>
      </c>
    </row>
    <row r="35" spans="1:10" x14ac:dyDescent="0.3">
      <c r="A35" s="35" t="s">
        <v>65</v>
      </c>
      <c r="B35" s="42">
        <v>20443.781712580963</v>
      </c>
      <c r="C35" s="28">
        <v>-5828.0341838295963</v>
      </c>
      <c r="D35" s="28">
        <v>216.08695652173913</v>
      </c>
      <c r="E35" s="28">
        <v>598.74537238048947</v>
      </c>
      <c r="F35" s="41">
        <v>0</v>
      </c>
      <c r="G35" s="42">
        <v>20443.781712580963</v>
      </c>
      <c r="H35" s="28">
        <v>-5828.0341838295963</v>
      </c>
      <c r="I35" s="28">
        <v>216.08695652173913</v>
      </c>
      <c r="J35" s="43">
        <v>598.74537238048947</v>
      </c>
    </row>
    <row r="36" spans="1:10" x14ac:dyDescent="0.3">
      <c r="A36" s="35" t="s">
        <v>66</v>
      </c>
      <c r="B36" s="42">
        <v>1401</v>
      </c>
      <c r="C36" s="28">
        <v>-725</v>
      </c>
      <c r="D36" s="27">
        <v>0</v>
      </c>
      <c r="E36" s="27">
        <v>0</v>
      </c>
      <c r="F36" s="41">
        <v>0</v>
      </c>
      <c r="G36" s="42">
        <v>1401</v>
      </c>
      <c r="H36" s="28">
        <v>-725</v>
      </c>
      <c r="I36" s="28">
        <v>-1195.04</v>
      </c>
      <c r="J36" s="41">
        <v>0</v>
      </c>
    </row>
    <row r="37" spans="1:10" x14ac:dyDescent="0.3">
      <c r="A37" s="35" t="s">
        <v>67</v>
      </c>
      <c r="B37" s="44">
        <v>0</v>
      </c>
      <c r="C37" s="28">
        <v>-54.279811759304451</v>
      </c>
      <c r="D37" s="28">
        <v>-50.457462222222219</v>
      </c>
      <c r="E37" s="28">
        <v>213.87874728682169</v>
      </c>
      <c r="F37" s="43">
        <v>16.743591032472224</v>
      </c>
      <c r="G37" s="42">
        <v>0</v>
      </c>
      <c r="H37" s="28">
        <v>-48.659395348837208</v>
      </c>
      <c r="I37" s="28">
        <v>-50.457462222222219</v>
      </c>
      <c r="J37" s="43">
        <v>213.87874728682169</v>
      </c>
    </row>
    <row r="38" spans="1:10" x14ac:dyDescent="0.3">
      <c r="A38" s="35" t="s">
        <v>68</v>
      </c>
      <c r="B38" s="40">
        <v>0</v>
      </c>
      <c r="C38" s="27">
        <v>0</v>
      </c>
      <c r="D38" s="27">
        <v>0</v>
      </c>
      <c r="E38" s="27">
        <v>0</v>
      </c>
      <c r="F38" s="41">
        <v>0</v>
      </c>
      <c r="G38" s="51">
        <v>0</v>
      </c>
      <c r="H38" s="31">
        <v>0</v>
      </c>
      <c r="I38" s="31">
        <v>0</v>
      </c>
      <c r="J38" s="52">
        <v>0</v>
      </c>
    </row>
    <row r="39" spans="1:10" ht="15" thickBot="1" x14ac:dyDescent="0.35">
      <c r="A39" s="35" t="s">
        <v>69</v>
      </c>
      <c r="B39" s="46">
        <v>525.44144518695703</v>
      </c>
      <c r="C39" s="47">
        <v>-293.16106388445752</v>
      </c>
      <c r="D39" s="47">
        <v>-328.19524000000001</v>
      </c>
      <c r="E39" s="47">
        <v>924.71599553249712</v>
      </c>
      <c r="F39" s="48">
        <v>0</v>
      </c>
      <c r="G39" s="46">
        <v>599.65976009908218</v>
      </c>
      <c r="H39" s="47">
        <v>-342.04293226978314</v>
      </c>
      <c r="I39" s="47">
        <v>-328.19524000000001</v>
      </c>
      <c r="J39" s="53">
        <v>924.71599553249712</v>
      </c>
    </row>
    <row r="40" spans="1:10" x14ac:dyDescent="0.3">
      <c r="B40" s="32"/>
      <c r="C40" s="32"/>
      <c r="D40" s="32"/>
      <c r="E40" s="32"/>
      <c r="F40" s="32"/>
      <c r="G40" s="32"/>
      <c r="H40" s="32"/>
      <c r="I40" s="32"/>
      <c r="J40" s="32"/>
    </row>
    <row r="41" spans="1:10" x14ac:dyDescent="0.3"/>
    <row r="42" spans="1:10" x14ac:dyDescent="0.3">
      <c r="A42" s="121" t="s">
        <v>70</v>
      </c>
      <c r="B42" s="121"/>
      <c r="C42" s="33"/>
    </row>
    <row r="43" spans="1:10" x14ac:dyDescent="0.3">
      <c r="A43" s="121" t="s">
        <v>71</v>
      </c>
      <c r="B43" s="121"/>
      <c r="C43" s="34"/>
    </row>
    <row r="44" spans="1:10" x14ac:dyDescent="0.3"/>
    <row r="45" spans="1:10" x14ac:dyDescent="0.3"/>
    <row r="46" spans="1:10" x14ac:dyDescent="0.3"/>
    <row r="47" spans="1:10" x14ac:dyDescent="0.3"/>
    <row r="48" spans="1:10" x14ac:dyDescent="0.3"/>
    <row r="49" x14ac:dyDescent="0.3"/>
    <row r="50" x14ac:dyDescent="0.3"/>
    <row r="51" ht="15" hidden="1" customHeight="1" x14ac:dyDescent="0.3"/>
  </sheetData>
  <sheetProtection sheet="1" objects="1" scenarios="1"/>
  <mergeCells count="5">
    <mergeCell ref="A5:A6"/>
    <mergeCell ref="B5:F5"/>
    <mergeCell ref="G5:J5"/>
    <mergeCell ref="A42:B42"/>
    <mergeCell ref="A43:B43"/>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72019-AA35-4388-8B97-A2350F64CCB2}">
  <sheetPr>
    <tabColor rgb="FF0F2B5B"/>
  </sheetPr>
  <dimension ref="A1:L51"/>
  <sheetViews>
    <sheetView showGridLines="0" zoomScaleNormal="100" workbookViewId="0"/>
  </sheetViews>
  <sheetFormatPr defaultColWidth="0" defaultRowHeight="14.4" zeroHeight="1" x14ac:dyDescent="0.3"/>
  <cols>
    <col min="1" max="1" width="41.21875" style="26" customWidth="1"/>
    <col min="2" max="2" width="13.33203125" style="4" customWidth="1"/>
    <col min="3" max="3" width="12" style="4" customWidth="1"/>
    <col min="4" max="4" width="11.77734375" style="4" customWidth="1"/>
    <col min="5" max="5" width="12.21875" style="4" customWidth="1"/>
    <col min="6" max="6" width="14.21875" style="4" customWidth="1"/>
    <col min="7" max="7" width="15" style="4" customWidth="1"/>
    <col min="8" max="8" width="14.33203125" style="4" customWidth="1"/>
    <col min="9" max="9" width="13.77734375" style="4" customWidth="1"/>
    <col min="10" max="10" width="15.21875" style="4" customWidth="1"/>
    <col min="11" max="12" width="8.77734375" style="4" customWidth="1"/>
    <col min="13" max="16384" width="8.77734375" style="4" hidden="1"/>
  </cols>
  <sheetData>
    <row r="1" spans="1:10" ht="25.8" x14ac:dyDescent="0.5">
      <c r="A1" s="3" t="s">
        <v>74</v>
      </c>
    </row>
    <row r="2" spans="1:10" x14ac:dyDescent="0.3">
      <c r="A2" s="2"/>
    </row>
    <row r="3" spans="1:10" x14ac:dyDescent="0.3">
      <c r="A3" s="2" t="str">
        <f>CONCATENATE("Summary of "&amp;RIGHT(A1,4)," carbon factors ( kg CO2 eq. per tonne of material) for wastes from Scotland.")</f>
        <v>Summary of 2013 carbon factors ( kg CO2 eq. per tonne of material) for wastes from Scotland.</v>
      </c>
    </row>
    <row r="4" spans="1:10" ht="15" thickBot="1" x14ac:dyDescent="0.35"/>
    <row r="5" spans="1:10" x14ac:dyDescent="0.3">
      <c r="A5" s="116" t="s">
        <v>29</v>
      </c>
      <c r="B5" s="117" t="s">
        <v>30</v>
      </c>
      <c r="C5" s="118"/>
      <c r="D5" s="118"/>
      <c r="E5" s="118"/>
      <c r="F5" s="120"/>
      <c r="G5" s="117" t="s">
        <v>31</v>
      </c>
      <c r="H5" s="118"/>
      <c r="I5" s="118"/>
      <c r="J5" s="120"/>
    </row>
    <row r="6" spans="1:10" ht="28.8" x14ac:dyDescent="0.3">
      <c r="A6" s="116"/>
      <c r="B6" s="37" t="s">
        <v>32</v>
      </c>
      <c r="C6" s="38" t="s">
        <v>33</v>
      </c>
      <c r="D6" s="38" t="s">
        <v>34</v>
      </c>
      <c r="E6" s="38" t="s">
        <v>35</v>
      </c>
      <c r="F6" s="39" t="s">
        <v>36</v>
      </c>
      <c r="G6" s="37" t="s">
        <v>32</v>
      </c>
      <c r="H6" s="38" t="s">
        <v>33</v>
      </c>
      <c r="I6" s="38" t="s">
        <v>34</v>
      </c>
      <c r="J6" s="39" t="s">
        <v>35</v>
      </c>
    </row>
    <row r="7" spans="1:10" x14ac:dyDescent="0.3">
      <c r="A7" s="35" t="s">
        <v>37</v>
      </c>
      <c r="B7" s="40">
        <v>0</v>
      </c>
      <c r="C7" s="27">
        <v>0</v>
      </c>
      <c r="D7" s="27">
        <v>0</v>
      </c>
      <c r="E7" s="27">
        <v>0</v>
      </c>
      <c r="F7" s="41">
        <v>0</v>
      </c>
      <c r="G7" s="42">
        <v>1366.1590000000001</v>
      </c>
      <c r="H7" s="29">
        <v>0</v>
      </c>
      <c r="I7" s="29">
        <v>0</v>
      </c>
      <c r="J7" s="49">
        <v>0</v>
      </c>
    </row>
    <row r="8" spans="1:10" x14ac:dyDescent="0.3">
      <c r="A8" s="35" t="s">
        <v>38</v>
      </c>
      <c r="B8" s="42">
        <v>3744</v>
      </c>
      <c r="C8" s="28">
        <v>-20.952325980958339</v>
      </c>
      <c r="D8" s="28">
        <v>-14.254240000000006</v>
      </c>
      <c r="E8" s="28">
        <v>987.74495318468064</v>
      </c>
      <c r="F8" s="43">
        <v>17.969354996813436</v>
      </c>
      <c r="G8" s="42">
        <v>5736.44</v>
      </c>
      <c r="H8" s="28">
        <v>-20.952325980958339</v>
      </c>
      <c r="I8" s="28">
        <v>-14.254240000000006</v>
      </c>
      <c r="J8" s="43">
        <v>987.74495318468064</v>
      </c>
    </row>
    <row r="9" spans="1:10" x14ac:dyDescent="0.3">
      <c r="A9" s="35" t="s">
        <v>39</v>
      </c>
      <c r="B9" s="44">
        <v>0</v>
      </c>
      <c r="C9" s="27">
        <v>0</v>
      </c>
      <c r="D9" s="27">
        <v>0</v>
      </c>
      <c r="E9" s="27">
        <v>0</v>
      </c>
      <c r="F9" s="41">
        <v>0</v>
      </c>
      <c r="G9" s="42">
        <v>0</v>
      </c>
      <c r="H9" s="30">
        <v>150.42281459708551</v>
      </c>
      <c r="I9" s="30">
        <v>-118.33479555555557</v>
      </c>
      <c r="J9" s="50">
        <v>142</v>
      </c>
    </row>
    <row r="10" spans="1:10" x14ac:dyDescent="0.3">
      <c r="A10" s="35" t="s">
        <v>40</v>
      </c>
      <c r="B10" s="42">
        <v>12109.208999999999</v>
      </c>
      <c r="C10" s="28">
        <v>-578.62391078699841</v>
      </c>
      <c r="D10" s="27">
        <v>0</v>
      </c>
      <c r="E10" s="27">
        <v>0</v>
      </c>
      <c r="F10" s="41">
        <v>0</v>
      </c>
      <c r="G10" s="42">
        <v>12109.208999999999</v>
      </c>
      <c r="H10" s="30">
        <v>-1374.717431853066</v>
      </c>
      <c r="I10" s="30">
        <v>404.54899999999998</v>
      </c>
      <c r="J10" s="50">
        <v>92.659000000000006</v>
      </c>
    </row>
    <row r="11" spans="1:10" x14ac:dyDescent="0.3">
      <c r="A11" s="35" t="s">
        <v>41</v>
      </c>
      <c r="B11" s="42">
        <v>1322.6407400000001</v>
      </c>
      <c r="C11" s="28">
        <v>4037.3592600000002</v>
      </c>
      <c r="D11" s="28">
        <v>406.88742666666661</v>
      </c>
      <c r="E11" s="27">
        <v>0</v>
      </c>
      <c r="F11" s="41">
        <v>0</v>
      </c>
      <c r="G11" s="42">
        <v>1322.6407400000001</v>
      </c>
      <c r="H11" s="28">
        <v>4037.3592600000002</v>
      </c>
      <c r="I11" s="28">
        <v>406.88742666666661</v>
      </c>
      <c r="J11" s="43">
        <v>7.46</v>
      </c>
    </row>
    <row r="12" spans="1:10" x14ac:dyDescent="0.3">
      <c r="A12" s="35" t="s">
        <v>42</v>
      </c>
      <c r="B12" s="40">
        <v>0</v>
      </c>
      <c r="C12" s="27">
        <v>0</v>
      </c>
      <c r="D12" s="27">
        <v>0</v>
      </c>
      <c r="E12" s="28">
        <v>8.48</v>
      </c>
      <c r="F12" s="43">
        <v>-5.6909864718231553</v>
      </c>
      <c r="G12" s="51">
        <v>0</v>
      </c>
      <c r="H12" s="28">
        <v>-5.6909864718231553</v>
      </c>
      <c r="I12" s="31">
        <v>0</v>
      </c>
      <c r="J12" s="43">
        <v>8.48</v>
      </c>
    </row>
    <row r="13" spans="1:10" x14ac:dyDescent="0.3">
      <c r="A13" s="35" t="s">
        <v>43</v>
      </c>
      <c r="B13" s="40">
        <v>0</v>
      </c>
      <c r="C13" s="27">
        <v>0</v>
      </c>
      <c r="D13" s="27">
        <v>0</v>
      </c>
      <c r="E13" s="27">
        <v>0</v>
      </c>
      <c r="F13" s="41">
        <v>0</v>
      </c>
      <c r="G13" s="42">
        <v>0</v>
      </c>
      <c r="H13" s="28">
        <v>326.15786040443572</v>
      </c>
      <c r="I13" s="28">
        <v>236</v>
      </c>
      <c r="J13" s="43">
        <v>117</v>
      </c>
    </row>
    <row r="14" spans="1:10" ht="28.8" x14ac:dyDescent="0.3">
      <c r="A14" s="35" t="s">
        <v>44</v>
      </c>
      <c r="B14" s="45">
        <v>1754.4561860982687</v>
      </c>
      <c r="C14" s="28">
        <v>-180.524866251134</v>
      </c>
      <c r="D14" s="28">
        <v>65.88742666666667</v>
      </c>
      <c r="E14" s="28">
        <v>4.8258997285212146</v>
      </c>
      <c r="F14" s="41">
        <v>0</v>
      </c>
      <c r="G14" s="42">
        <v>1754.4561860982687</v>
      </c>
      <c r="H14" s="28">
        <v>-180.524866251134</v>
      </c>
      <c r="I14" s="28">
        <v>65.88742666666667</v>
      </c>
      <c r="J14" s="43">
        <v>4.8258997285212146</v>
      </c>
    </row>
    <row r="15" spans="1:10" x14ac:dyDescent="0.3">
      <c r="A15" s="35" t="s">
        <v>45</v>
      </c>
      <c r="B15" s="45">
        <v>6850</v>
      </c>
      <c r="C15" s="28">
        <v>-1630.408936548565</v>
      </c>
      <c r="D15" s="27">
        <v>328</v>
      </c>
      <c r="E15" s="27">
        <v>0</v>
      </c>
      <c r="F15" s="41">
        <v>0</v>
      </c>
      <c r="G15" s="42">
        <v>6850</v>
      </c>
      <c r="H15" s="28">
        <v>-1630.408936548565</v>
      </c>
      <c r="I15" s="28">
        <v>328</v>
      </c>
      <c r="J15" s="52">
        <v>0</v>
      </c>
    </row>
    <row r="16" spans="1:10" x14ac:dyDescent="0.3">
      <c r="A16" s="35" t="s">
        <v>46</v>
      </c>
      <c r="B16" s="44">
        <v>0</v>
      </c>
      <c r="C16" s="27">
        <v>0</v>
      </c>
      <c r="D16" s="27">
        <v>0</v>
      </c>
      <c r="E16" s="27">
        <v>0</v>
      </c>
      <c r="F16" s="41">
        <v>0</v>
      </c>
      <c r="G16" s="51">
        <v>0</v>
      </c>
      <c r="H16" s="31">
        <v>0</v>
      </c>
      <c r="I16" s="31">
        <v>0</v>
      </c>
      <c r="J16" s="52">
        <v>0</v>
      </c>
    </row>
    <row r="17" spans="1:10" x14ac:dyDescent="0.3">
      <c r="A17" s="35" t="s">
        <v>47</v>
      </c>
      <c r="B17" s="45">
        <v>1210</v>
      </c>
      <c r="C17" s="28">
        <v>-754.96292004634995</v>
      </c>
      <c r="D17" s="28">
        <v>73.220759999999999</v>
      </c>
      <c r="E17" s="28">
        <v>4.8317689922480618</v>
      </c>
      <c r="F17" s="41">
        <v>0</v>
      </c>
      <c r="G17" s="42">
        <v>1210</v>
      </c>
      <c r="H17" s="28">
        <v>-754.96292004634995</v>
      </c>
      <c r="I17" s="28">
        <v>73.220759999999999</v>
      </c>
      <c r="J17" s="43">
        <v>4.8317689922480618</v>
      </c>
    </row>
    <row r="18" spans="1:10" x14ac:dyDescent="0.3">
      <c r="A18" s="36" t="s">
        <v>48</v>
      </c>
      <c r="B18" s="44">
        <v>0</v>
      </c>
      <c r="C18" s="27">
        <v>0</v>
      </c>
      <c r="D18" s="28">
        <v>78.081871111111013</v>
      </c>
      <c r="E18" s="28">
        <v>420</v>
      </c>
      <c r="F18" s="41">
        <v>0</v>
      </c>
      <c r="G18" s="51">
        <v>0</v>
      </c>
      <c r="H18" s="31">
        <v>0</v>
      </c>
      <c r="I18" s="28">
        <v>78.081871111111013</v>
      </c>
      <c r="J18" s="43">
        <v>420</v>
      </c>
    </row>
    <row r="19" spans="1:10" x14ac:dyDescent="0.3">
      <c r="A19" s="35" t="s">
        <v>49</v>
      </c>
      <c r="B19" s="45">
        <v>3194.7288193399399</v>
      </c>
      <c r="C19" s="28">
        <v>-622.22655911576589</v>
      </c>
      <c r="D19" s="28">
        <v>406.88742666666661</v>
      </c>
      <c r="E19" s="28">
        <v>479.69438968983741</v>
      </c>
      <c r="F19" s="43">
        <v>17.969354996813436</v>
      </c>
      <c r="G19" s="42">
        <v>3140.3731750200554</v>
      </c>
      <c r="H19" s="28">
        <v>-608.42809479294158</v>
      </c>
      <c r="I19" s="28">
        <v>406.88742666666661</v>
      </c>
      <c r="J19" s="43">
        <v>311.61658287088687</v>
      </c>
    </row>
    <row r="20" spans="1:10" x14ac:dyDescent="0.3">
      <c r="A20" s="35" t="s">
        <v>50</v>
      </c>
      <c r="B20" s="44">
        <v>0</v>
      </c>
      <c r="C20" s="27">
        <v>0</v>
      </c>
      <c r="D20" s="27">
        <v>0</v>
      </c>
      <c r="E20" s="27">
        <v>0</v>
      </c>
      <c r="F20" s="41">
        <v>0</v>
      </c>
      <c r="G20" s="51">
        <v>0</v>
      </c>
      <c r="H20" s="28">
        <v>158.9</v>
      </c>
      <c r="I20" s="28">
        <v>406.88742666666661</v>
      </c>
      <c r="J20" s="43">
        <v>330.15899999999999</v>
      </c>
    </row>
    <row r="21" spans="1:10" x14ac:dyDescent="0.3">
      <c r="A21" s="35" t="s">
        <v>51</v>
      </c>
      <c r="B21" s="45">
        <v>2936.7811999999999</v>
      </c>
      <c r="C21" s="28">
        <v>-1785.3248743069767</v>
      </c>
      <c r="D21" s="27">
        <v>0</v>
      </c>
      <c r="E21" s="27">
        <v>0</v>
      </c>
      <c r="F21" s="41">
        <v>0</v>
      </c>
      <c r="G21" s="42">
        <v>2936.7811999999999</v>
      </c>
      <c r="H21" s="28">
        <v>-1785.3248743069767</v>
      </c>
      <c r="I21" s="28">
        <v>15.831768992248062</v>
      </c>
      <c r="J21" s="43">
        <v>4.8317689922480618</v>
      </c>
    </row>
    <row r="22" spans="1:10" x14ac:dyDescent="0.3">
      <c r="A22" s="35" t="s">
        <v>52</v>
      </c>
      <c r="B22" s="45">
        <v>3907.1550865957652</v>
      </c>
      <c r="C22" s="28">
        <v>-2553.1516751595791</v>
      </c>
      <c r="D22" s="28">
        <v>65.88742666666667</v>
      </c>
      <c r="E22" s="28">
        <v>4.8317689922480609</v>
      </c>
      <c r="F22" s="43">
        <v>-2487.2642484929124</v>
      </c>
      <c r="G22" s="42">
        <v>3499.0143533026112</v>
      </c>
      <c r="H22" s="28">
        <v>-2214.4296413789425</v>
      </c>
      <c r="I22" s="28">
        <v>65.88742666666667</v>
      </c>
      <c r="J22" s="43">
        <v>4.8317689922480609</v>
      </c>
    </row>
    <row r="23" spans="1:10" x14ac:dyDescent="0.3">
      <c r="A23" s="35" t="s">
        <v>53</v>
      </c>
      <c r="B23" s="42">
        <v>12960.581200000002</v>
      </c>
      <c r="C23" s="28">
        <v>-9974.9115529069786</v>
      </c>
      <c r="D23" s="27">
        <v>0</v>
      </c>
      <c r="E23" s="27">
        <v>0</v>
      </c>
      <c r="F23" s="41">
        <v>0</v>
      </c>
      <c r="G23" s="42">
        <v>12960.581200000002</v>
      </c>
      <c r="H23" s="28">
        <v>-9974.9115529069786</v>
      </c>
      <c r="I23" s="28">
        <v>65.88742666666667</v>
      </c>
      <c r="J23" s="43">
        <v>4.8317689922480618</v>
      </c>
    </row>
    <row r="24" spans="1:10" x14ac:dyDescent="0.3">
      <c r="A24" s="35" t="s">
        <v>54</v>
      </c>
      <c r="B24" s="45">
        <v>22.627923408760093</v>
      </c>
      <c r="C24" s="28">
        <v>2.21</v>
      </c>
      <c r="D24" s="28">
        <v>65.88742666666667</v>
      </c>
      <c r="E24" s="28">
        <v>2.5440727802037846</v>
      </c>
      <c r="F24" s="41">
        <v>0</v>
      </c>
      <c r="G24" s="42">
        <v>81.271779392754823</v>
      </c>
      <c r="H24" s="28">
        <v>-77.820322849609738</v>
      </c>
      <c r="I24" s="28">
        <v>65.88742666666667</v>
      </c>
      <c r="J24" s="43">
        <v>2.3345451112889815</v>
      </c>
    </row>
    <row r="25" spans="1:10" ht="28.8" x14ac:dyDescent="0.3">
      <c r="A25" s="35" t="s">
        <v>55</v>
      </c>
      <c r="B25" s="44">
        <v>0</v>
      </c>
      <c r="C25" s="27">
        <v>0</v>
      </c>
      <c r="D25" s="27">
        <v>0</v>
      </c>
      <c r="E25" s="27">
        <v>0</v>
      </c>
      <c r="F25" s="41">
        <v>0</v>
      </c>
      <c r="G25" s="51">
        <v>0</v>
      </c>
      <c r="H25" s="28">
        <v>16.159000000000002</v>
      </c>
      <c r="I25" s="28">
        <v>50.959000000000003</v>
      </c>
      <c r="J25" s="43">
        <v>17.159000000000002</v>
      </c>
    </row>
    <row r="26" spans="1:10" x14ac:dyDescent="0.3">
      <c r="A26" s="35" t="s">
        <v>56</v>
      </c>
      <c r="B26" s="45">
        <v>1909.7712000000001</v>
      </c>
      <c r="C26" s="28">
        <v>-1226.3199364341085</v>
      </c>
      <c r="D26" s="28">
        <v>-245.77924000000013</v>
      </c>
      <c r="E26" s="28">
        <v>107.83176899224806</v>
      </c>
      <c r="F26" s="41">
        <v>0</v>
      </c>
      <c r="G26" s="42">
        <v>1909.7712000000001</v>
      </c>
      <c r="H26" s="28">
        <v>-1226.3199364341085</v>
      </c>
      <c r="I26" s="28">
        <v>-245.77924000000013</v>
      </c>
      <c r="J26" s="43">
        <v>107.83176899224806</v>
      </c>
    </row>
    <row r="27" spans="1:10" x14ac:dyDescent="0.3">
      <c r="A27" s="35" t="s">
        <v>57</v>
      </c>
      <c r="B27" s="44">
        <v>0</v>
      </c>
      <c r="C27" s="27">
        <v>0</v>
      </c>
      <c r="D27" s="27">
        <v>0</v>
      </c>
      <c r="E27" s="27">
        <v>0</v>
      </c>
      <c r="F27" s="41">
        <v>0</v>
      </c>
      <c r="G27" s="42">
        <v>49.079205914288998</v>
      </c>
      <c r="H27" s="28">
        <v>34.512635658914732</v>
      </c>
      <c r="I27" s="28">
        <v>558.4450555227545</v>
      </c>
      <c r="J27" s="43">
        <v>12.280505426356589</v>
      </c>
    </row>
    <row r="28" spans="1:10" x14ac:dyDescent="0.3">
      <c r="A28" s="35" t="s">
        <v>58</v>
      </c>
      <c r="B28" s="45">
        <v>893.31924046511631</v>
      </c>
      <c r="C28" s="28">
        <v>-546.70346369969002</v>
      </c>
      <c r="D28" s="28">
        <v>-196.20979555555559</v>
      </c>
      <c r="E28" s="28">
        <v>495.15041521320654</v>
      </c>
      <c r="F28" s="41">
        <v>0</v>
      </c>
      <c r="G28" s="42">
        <v>893.31924046511631</v>
      </c>
      <c r="H28" s="28">
        <v>-546.70346369969002</v>
      </c>
      <c r="I28" s="28">
        <v>-196.20979555555559</v>
      </c>
      <c r="J28" s="43">
        <v>495.15041521320654</v>
      </c>
    </row>
    <row r="29" spans="1:10" x14ac:dyDescent="0.3">
      <c r="A29" s="35" t="s">
        <v>59</v>
      </c>
      <c r="B29" s="42">
        <v>3199.5028033162948</v>
      </c>
      <c r="C29" s="28">
        <v>-544.8699914875416</v>
      </c>
      <c r="D29" s="28">
        <v>1624.1677141592338</v>
      </c>
      <c r="E29" s="28">
        <v>4.8276812012224717</v>
      </c>
      <c r="F29" s="41">
        <v>0</v>
      </c>
      <c r="G29" s="42">
        <v>3199.5028033162948</v>
      </c>
      <c r="H29" s="28">
        <v>-1010.7252124125357</v>
      </c>
      <c r="I29" s="28">
        <v>1624.1677141592338</v>
      </c>
      <c r="J29" s="43">
        <v>4.8276812012224717</v>
      </c>
    </row>
    <row r="30" spans="1:10" x14ac:dyDescent="0.3">
      <c r="A30" s="35" t="s">
        <v>60</v>
      </c>
      <c r="B30" s="45">
        <v>3100</v>
      </c>
      <c r="C30" s="28">
        <v>-514.49046378729713</v>
      </c>
      <c r="D30" s="28">
        <v>1473.9985377777771</v>
      </c>
      <c r="E30" s="27">
        <v>0</v>
      </c>
      <c r="F30" s="41">
        <v>0</v>
      </c>
      <c r="G30" s="42">
        <v>3100</v>
      </c>
      <c r="H30" s="28">
        <v>-514.49046378729713</v>
      </c>
      <c r="I30" s="28">
        <v>1473.9985377777771</v>
      </c>
      <c r="J30" s="43">
        <v>4.8317689922480618</v>
      </c>
    </row>
    <row r="31" spans="1:10" x14ac:dyDescent="0.3">
      <c r="A31" s="35" t="s">
        <v>61</v>
      </c>
      <c r="B31" s="44">
        <v>0</v>
      </c>
      <c r="C31" s="27">
        <v>0</v>
      </c>
      <c r="D31" s="27">
        <v>0</v>
      </c>
      <c r="E31" s="27">
        <v>0</v>
      </c>
      <c r="F31" s="41">
        <v>0</v>
      </c>
      <c r="G31" s="51">
        <v>0</v>
      </c>
      <c r="H31" s="31">
        <v>0</v>
      </c>
      <c r="I31" s="28">
        <v>371.04020444444438</v>
      </c>
      <c r="J31" s="43">
        <v>8.5175999999999981</v>
      </c>
    </row>
    <row r="32" spans="1:10" x14ac:dyDescent="0.3">
      <c r="A32" s="35" t="s">
        <v>62</v>
      </c>
      <c r="B32" s="40">
        <v>0</v>
      </c>
      <c r="C32" s="28">
        <v>1.1441974100000001</v>
      </c>
      <c r="D32" s="27">
        <v>0</v>
      </c>
      <c r="E32" s="28">
        <v>1.4335858600000002</v>
      </c>
      <c r="F32" s="41">
        <v>0</v>
      </c>
      <c r="G32" s="42">
        <v>0</v>
      </c>
      <c r="H32" s="28">
        <v>1.1441974100000001</v>
      </c>
      <c r="I32" s="27">
        <v>0</v>
      </c>
      <c r="J32" s="43">
        <v>1.4335858600000002</v>
      </c>
    </row>
    <row r="33" spans="1:10" x14ac:dyDescent="0.3">
      <c r="A33" s="35" t="s">
        <v>63</v>
      </c>
      <c r="B33" s="40">
        <v>0</v>
      </c>
      <c r="C33" s="27">
        <v>0</v>
      </c>
      <c r="D33" s="27">
        <v>0</v>
      </c>
      <c r="E33" s="27">
        <v>0</v>
      </c>
      <c r="F33" s="41">
        <v>0</v>
      </c>
      <c r="G33" s="42">
        <v>3528.6224566889432</v>
      </c>
      <c r="H33" s="28">
        <v>-919.58278585520395</v>
      </c>
      <c r="I33" s="28">
        <v>402.79412747536043</v>
      </c>
      <c r="J33" s="43">
        <v>348.31781404259908</v>
      </c>
    </row>
    <row r="34" spans="1:10" x14ac:dyDescent="0.3">
      <c r="A34" s="35" t="s">
        <v>64</v>
      </c>
      <c r="B34" s="44">
        <v>0</v>
      </c>
      <c r="C34" s="27">
        <v>0</v>
      </c>
      <c r="D34" s="27">
        <v>0</v>
      </c>
      <c r="E34" s="27">
        <v>0</v>
      </c>
      <c r="F34" s="41">
        <v>0</v>
      </c>
      <c r="G34" s="42">
        <v>1606.1590000000001</v>
      </c>
      <c r="H34" s="28">
        <v>-1288.1590000000001</v>
      </c>
      <c r="I34" s="28">
        <v>1521</v>
      </c>
      <c r="J34" s="43">
        <v>6284</v>
      </c>
    </row>
    <row r="35" spans="1:10" x14ac:dyDescent="0.3">
      <c r="A35" s="35" t="s">
        <v>65</v>
      </c>
      <c r="B35" s="42">
        <v>20443.781712580963</v>
      </c>
      <c r="C35" s="28">
        <v>-5828.0341838295963</v>
      </c>
      <c r="D35" s="28">
        <v>216.08695652173913</v>
      </c>
      <c r="E35" s="28">
        <v>598.85688495189868</v>
      </c>
      <c r="F35" s="41">
        <v>0</v>
      </c>
      <c r="G35" s="42">
        <v>20443.781712580963</v>
      </c>
      <c r="H35" s="28">
        <v>-5828.0341838295963</v>
      </c>
      <c r="I35" s="28">
        <v>216.08695652173913</v>
      </c>
      <c r="J35" s="43">
        <v>598.85688495189868</v>
      </c>
    </row>
    <row r="36" spans="1:10" x14ac:dyDescent="0.3">
      <c r="A36" s="35" t="s">
        <v>66</v>
      </c>
      <c r="B36" s="42">
        <v>1401</v>
      </c>
      <c r="C36" s="28">
        <v>-725</v>
      </c>
      <c r="D36" s="27">
        <v>0</v>
      </c>
      <c r="E36" s="27">
        <v>0</v>
      </c>
      <c r="F36" s="41">
        <v>0</v>
      </c>
      <c r="G36" s="42">
        <v>1401</v>
      </c>
      <c r="H36" s="28">
        <v>-725</v>
      </c>
      <c r="I36" s="28">
        <v>-1195.04</v>
      </c>
      <c r="J36" s="41">
        <v>0</v>
      </c>
    </row>
    <row r="37" spans="1:10" x14ac:dyDescent="0.3">
      <c r="A37" s="35" t="s">
        <v>67</v>
      </c>
      <c r="B37" s="44">
        <v>0</v>
      </c>
      <c r="C37" s="28">
        <v>-53.218265490120729</v>
      </c>
      <c r="D37" s="28">
        <v>-43.673684444444447</v>
      </c>
      <c r="E37" s="28">
        <v>213.88050542635659</v>
      </c>
      <c r="F37" s="43">
        <v>17.969354996813436</v>
      </c>
      <c r="G37" s="42">
        <v>0</v>
      </c>
      <c r="H37" s="28">
        <v>-48.64620930232558</v>
      </c>
      <c r="I37" s="28">
        <v>-43.673684444444447</v>
      </c>
      <c r="J37" s="43">
        <v>213.88050542635659</v>
      </c>
    </row>
    <row r="38" spans="1:10" x14ac:dyDescent="0.3">
      <c r="A38" s="35" t="s">
        <v>68</v>
      </c>
      <c r="B38" s="40">
        <v>0</v>
      </c>
      <c r="C38" s="27">
        <v>0</v>
      </c>
      <c r="D38" s="27">
        <v>0</v>
      </c>
      <c r="E38" s="27">
        <v>0</v>
      </c>
      <c r="F38" s="41">
        <v>0</v>
      </c>
      <c r="G38" s="51">
        <v>0</v>
      </c>
      <c r="H38" s="31">
        <v>0</v>
      </c>
      <c r="I38" s="31">
        <v>0</v>
      </c>
      <c r="J38" s="52">
        <v>0</v>
      </c>
    </row>
    <row r="39" spans="1:10" ht="15" thickBot="1" x14ac:dyDescent="0.35">
      <c r="A39" s="35" t="s">
        <v>69</v>
      </c>
      <c r="B39" s="46">
        <v>525.52864518695696</v>
      </c>
      <c r="C39" s="47">
        <v>-293.20907385475465</v>
      </c>
      <c r="D39" s="47">
        <v>-293.86257333333333</v>
      </c>
      <c r="E39" s="47">
        <v>924.97294569819223</v>
      </c>
      <c r="F39" s="48">
        <v>0</v>
      </c>
      <c r="G39" s="46">
        <v>599.74696009908212</v>
      </c>
      <c r="H39" s="47">
        <v>-342.09094224008021</v>
      </c>
      <c r="I39" s="47">
        <v>-293.86257333333333</v>
      </c>
      <c r="J39" s="53">
        <v>924.97294569819223</v>
      </c>
    </row>
    <row r="40" spans="1:10" x14ac:dyDescent="0.3">
      <c r="B40" s="32"/>
      <c r="C40" s="32"/>
      <c r="D40" s="32"/>
      <c r="E40" s="32"/>
      <c r="F40" s="32"/>
      <c r="G40" s="32"/>
      <c r="H40" s="32"/>
      <c r="I40" s="32"/>
      <c r="J40" s="32"/>
    </row>
    <row r="41" spans="1:10" x14ac:dyDescent="0.3"/>
    <row r="42" spans="1:10" x14ac:dyDescent="0.3">
      <c r="A42" s="121" t="s">
        <v>70</v>
      </c>
      <c r="B42" s="121"/>
      <c r="C42" s="33"/>
    </row>
    <row r="43" spans="1:10" x14ac:dyDescent="0.3">
      <c r="A43" s="121" t="s">
        <v>71</v>
      </c>
      <c r="B43" s="121"/>
      <c r="C43" s="34"/>
    </row>
    <row r="44" spans="1:10" x14ac:dyDescent="0.3"/>
    <row r="45" spans="1:10" x14ac:dyDescent="0.3"/>
    <row r="46" spans="1:10" x14ac:dyDescent="0.3"/>
    <row r="47" spans="1:10" x14ac:dyDescent="0.3"/>
    <row r="48" spans="1:10" x14ac:dyDescent="0.3"/>
    <row r="49" x14ac:dyDescent="0.3"/>
    <row r="50" x14ac:dyDescent="0.3"/>
    <row r="51" ht="15" hidden="1" customHeight="1" x14ac:dyDescent="0.3"/>
  </sheetData>
  <sheetProtection sheet="1" objects="1" scenarios="1"/>
  <mergeCells count="5">
    <mergeCell ref="A5:A6"/>
    <mergeCell ref="B5:F5"/>
    <mergeCell ref="G5:J5"/>
    <mergeCell ref="A42:B42"/>
    <mergeCell ref="A43:B43"/>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F3FED-ACCE-4288-88EC-71D0C15684DD}">
  <sheetPr>
    <tabColor rgb="FF0F2B5B"/>
  </sheetPr>
  <dimension ref="A1:L51"/>
  <sheetViews>
    <sheetView showGridLines="0" zoomScaleNormal="100" workbookViewId="0"/>
  </sheetViews>
  <sheetFormatPr defaultColWidth="0" defaultRowHeight="14.4" zeroHeight="1" x14ac:dyDescent="0.3"/>
  <cols>
    <col min="1" max="1" width="41.21875" style="26" customWidth="1"/>
    <col min="2" max="2" width="13.33203125" style="4" customWidth="1"/>
    <col min="3" max="3" width="12" style="4" customWidth="1"/>
    <col min="4" max="4" width="11.77734375" style="4" customWidth="1"/>
    <col min="5" max="5" width="12.21875" style="4" customWidth="1"/>
    <col min="6" max="6" width="14.21875" style="4" customWidth="1"/>
    <col min="7" max="7" width="15" style="4" customWidth="1"/>
    <col min="8" max="8" width="14.33203125" style="4" customWidth="1"/>
    <col min="9" max="9" width="13.77734375" style="4" customWidth="1"/>
    <col min="10" max="10" width="15.21875" style="4" customWidth="1"/>
    <col min="11" max="12" width="8.77734375" style="4" customWidth="1"/>
    <col min="13" max="16384" width="8.77734375" style="4" hidden="1"/>
  </cols>
  <sheetData>
    <row r="1" spans="1:10" ht="25.8" x14ac:dyDescent="0.5">
      <c r="A1" s="3" t="s">
        <v>73</v>
      </c>
    </row>
    <row r="2" spans="1:10" x14ac:dyDescent="0.3">
      <c r="A2" s="2"/>
    </row>
    <row r="3" spans="1:10" x14ac:dyDescent="0.3">
      <c r="A3" s="2" t="str">
        <f>CONCATENATE("Summary of "&amp;RIGHT(A1,4)," carbon factors ( kg CO2 eq. per tonne of material) for wastes from Scotland.")</f>
        <v>Summary of 2012 carbon factors ( kg CO2 eq. per tonne of material) for wastes from Scotland.</v>
      </c>
    </row>
    <row r="4" spans="1:10" ht="15" thickBot="1" x14ac:dyDescent="0.35"/>
    <row r="5" spans="1:10" x14ac:dyDescent="0.3">
      <c r="A5" s="116" t="s">
        <v>29</v>
      </c>
      <c r="B5" s="117" t="s">
        <v>30</v>
      </c>
      <c r="C5" s="118"/>
      <c r="D5" s="118"/>
      <c r="E5" s="118"/>
      <c r="F5" s="120"/>
      <c r="G5" s="117" t="s">
        <v>31</v>
      </c>
      <c r="H5" s="118"/>
      <c r="I5" s="118"/>
      <c r="J5" s="120"/>
    </row>
    <row r="6" spans="1:10" ht="28.8" x14ac:dyDescent="0.3">
      <c r="A6" s="116"/>
      <c r="B6" s="37" t="s">
        <v>32</v>
      </c>
      <c r="C6" s="38" t="s">
        <v>33</v>
      </c>
      <c r="D6" s="38" t="s">
        <v>34</v>
      </c>
      <c r="E6" s="38" t="s">
        <v>35</v>
      </c>
      <c r="F6" s="39" t="s">
        <v>36</v>
      </c>
      <c r="G6" s="37" t="s">
        <v>32</v>
      </c>
      <c r="H6" s="38" t="s">
        <v>33</v>
      </c>
      <c r="I6" s="38" t="s">
        <v>34</v>
      </c>
      <c r="J6" s="39" t="s">
        <v>35</v>
      </c>
    </row>
    <row r="7" spans="1:10" x14ac:dyDescent="0.3">
      <c r="A7" s="35" t="s">
        <v>37</v>
      </c>
      <c r="B7" s="40">
        <v>0</v>
      </c>
      <c r="C7" s="27">
        <v>0</v>
      </c>
      <c r="D7" s="27">
        <v>0</v>
      </c>
      <c r="E7" s="27">
        <v>0</v>
      </c>
      <c r="F7" s="41">
        <v>0</v>
      </c>
      <c r="G7" s="42">
        <v>1366.1980000000001</v>
      </c>
      <c r="H7" s="29">
        <v>0</v>
      </c>
      <c r="I7" s="29">
        <v>0</v>
      </c>
      <c r="J7" s="49">
        <v>0</v>
      </c>
    </row>
    <row r="8" spans="1:10" x14ac:dyDescent="0.3">
      <c r="A8" s="35" t="s">
        <v>38</v>
      </c>
      <c r="B8" s="42">
        <v>3744</v>
      </c>
      <c r="C8" s="28">
        <v>-21.298476791115</v>
      </c>
      <c r="D8" s="28">
        <v>-15.339240000000007</v>
      </c>
      <c r="E8" s="28">
        <v>985.16204956326021</v>
      </c>
      <c r="F8" s="43">
        <v>17.623204186656775</v>
      </c>
      <c r="G8" s="42">
        <v>5736.44</v>
      </c>
      <c r="H8" s="28">
        <v>-21.298476791115</v>
      </c>
      <c r="I8" s="28">
        <v>-15.339240000000007</v>
      </c>
      <c r="J8" s="43">
        <v>985.16204956326021</v>
      </c>
    </row>
    <row r="9" spans="1:10" x14ac:dyDescent="0.3">
      <c r="A9" s="35" t="s">
        <v>39</v>
      </c>
      <c r="B9" s="44">
        <v>0</v>
      </c>
      <c r="C9" s="27">
        <v>0</v>
      </c>
      <c r="D9" s="27">
        <v>0</v>
      </c>
      <c r="E9" s="27">
        <v>0</v>
      </c>
      <c r="F9" s="41">
        <v>0</v>
      </c>
      <c r="G9" s="42">
        <v>0</v>
      </c>
      <c r="H9" s="30">
        <v>151.02281459708547</v>
      </c>
      <c r="I9" s="30">
        <v>-122.92812888888891</v>
      </c>
      <c r="J9" s="50">
        <v>142</v>
      </c>
    </row>
    <row r="10" spans="1:10" x14ac:dyDescent="0.3">
      <c r="A10" s="35" t="s">
        <v>40</v>
      </c>
      <c r="B10" s="42">
        <v>12109.248</v>
      </c>
      <c r="C10" s="28">
        <v>-578.62391078699841</v>
      </c>
      <c r="D10" s="27">
        <v>0</v>
      </c>
      <c r="E10" s="27">
        <v>0</v>
      </c>
      <c r="F10" s="41">
        <v>0</v>
      </c>
      <c r="G10" s="42">
        <v>12109.248</v>
      </c>
      <c r="H10" s="30">
        <v>-1370.681981853066</v>
      </c>
      <c r="I10" s="30">
        <v>404.58799999999997</v>
      </c>
      <c r="J10" s="50">
        <v>92.698000000000008</v>
      </c>
    </row>
    <row r="11" spans="1:10" x14ac:dyDescent="0.3">
      <c r="A11" s="35" t="s">
        <v>41</v>
      </c>
      <c r="B11" s="42">
        <v>1322.67428</v>
      </c>
      <c r="C11" s="28">
        <v>4037.3257199999998</v>
      </c>
      <c r="D11" s="28">
        <v>408.62742666666662</v>
      </c>
      <c r="E11" s="27">
        <v>0</v>
      </c>
      <c r="F11" s="41">
        <v>0</v>
      </c>
      <c r="G11" s="42">
        <v>1322.67428</v>
      </c>
      <c r="H11" s="28">
        <v>4037.3257199999998</v>
      </c>
      <c r="I11" s="28">
        <v>408.62742666666662</v>
      </c>
      <c r="J11" s="43">
        <v>7.46</v>
      </c>
    </row>
    <row r="12" spans="1:10" x14ac:dyDescent="0.3">
      <c r="A12" s="35" t="s">
        <v>42</v>
      </c>
      <c r="B12" s="40">
        <v>0</v>
      </c>
      <c r="C12" s="27">
        <v>0</v>
      </c>
      <c r="D12" s="27">
        <v>0</v>
      </c>
      <c r="E12" s="28">
        <v>8.48</v>
      </c>
      <c r="F12" s="43">
        <v>-5.7297996516564211</v>
      </c>
      <c r="G12" s="51">
        <v>0</v>
      </c>
      <c r="H12" s="28">
        <v>-5.7297996516564211</v>
      </c>
      <c r="I12" s="31">
        <v>0</v>
      </c>
      <c r="J12" s="43">
        <v>8.48</v>
      </c>
    </row>
    <row r="13" spans="1:10" x14ac:dyDescent="0.3">
      <c r="A13" s="35" t="s">
        <v>43</v>
      </c>
      <c r="B13" s="40">
        <v>0</v>
      </c>
      <c r="C13" s="27">
        <v>0</v>
      </c>
      <c r="D13" s="27">
        <v>0</v>
      </c>
      <c r="E13" s="27">
        <v>0</v>
      </c>
      <c r="F13" s="41">
        <v>0</v>
      </c>
      <c r="G13" s="42">
        <v>0</v>
      </c>
      <c r="H13" s="28">
        <v>326.15786040443572</v>
      </c>
      <c r="I13" s="28">
        <v>236</v>
      </c>
      <c r="J13" s="43">
        <v>117</v>
      </c>
    </row>
    <row r="14" spans="1:10" ht="28.8" x14ac:dyDescent="0.3">
      <c r="A14" s="35" t="s">
        <v>44</v>
      </c>
      <c r="B14" s="45">
        <v>1754.4561860982687</v>
      </c>
      <c r="C14" s="28">
        <v>-180.524866251134</v>
      </c>
      <c r="D14" s="28">
        <v>67.627426666666665</v>
      </c>
      <c r="E14" s="28">
        <v>4.8375739024730473</v>
      </c>
      <c r="F14" s="41">
        <v>0</v>
      </c>
      <c r="G14" s="42">
        <v>1754.4561860982687</v>
      </c>
      <c r="H14" s="28">
        <v>-180.524866251134</v>
      </c>
      <c r="I14" s="28">
        <v>67.627426666666665</v>
      </c>
      <c r="J14" s="43">
        <v>4.8375739024730473</v>
      </c>
    </row>
    <row r="15" spans="1:10" x14ac:dyDescent="0.3">
      <c r="A15" s="35" t="s">
        <v>45</v>
      </c>
      <c r="B15" s="45">
        <v>6850</v>
      </c>
      <c r="C15" s="28">
        <v>-1630.5341208814664</v>
      </c>
      <c r="D15" s="27">
        <v>328</v>
      </c>
      <c r="E15" s="27">
        <v>0</v>
      </c>
      <c r="F15" s="41">
        <v>0</v>
      </c>
      <c r="G15" s="42">
        <v>6850</v>
      </c>
      <c r="H15" s="28">
        <v>-1630.5341208814664</v>
      </c>
      <c r="I15" s="28">
        <v>328</v>
      </c>
      <c r="J15" s="52">
        <v>0</v>
      </c>
    </row>
    <row r="16" spans="1:10" x14ac:dyDescent="0.3">
      <c r="A16" s="35" t="s">
        <v>46</v>
      </c>
      <c r="B16" s="44">
        <v>0</v>
      </c>
      <c r="C16" s="27">
        <v>0</v>
      </c>
      <c r="D16" s="27">
        <v>0</v>
      </c>
      <c r="E16" s="27">
        <v>0</v>
      </c>
      <c r="F16" s="41">
        <v>0</v>
      </c>
      <c r="G16" s="51">
        <v>0</v>
      </c>
      <c r="H16" s="31">
        <v>0</v>
      </c>
      <c r="I16" s="31">
        <v>0</v>
      </c>
      <c r="J16" s="52">
        <v>0</v>
      </c>
    </row>
    <row r="17" spans="1:10" x14ac:dyDescent="0.3">
      <c r="A17" s="35" t="s">
        <v>47</v>
      </c>
      <c r="B17" s="45">
        <v>1210</v>
      </c>
      <c r="C17" s="28">
        <v>-754.96292004634995</v>
      </c>
      <c r="D17" s="28">
        <v>74.960759999999993</v>
      </c>
      <c r="E17" s="28">
        <v>4.8434573643410852</v>
      </c>
      <c r="F17" s="41">
        <v>0</v>
      </c>
      <c r="G17" s="42">
        <v>1210</v>
      </c>
      <c r="H17" s="28">
        <v>-754.96292004634995</v>
      </c>
      <c r="I17" s="28">
        <v>74.960759999999993</v>
      </c>
      <c r="J17" s="43">
        <v>4.8434573643410852</v>
      </c>
    </row>
    <row r="18" spans="1:10" x14ac:dyDescent="0.3">
      <c r="A18" s="36" t="s">
        <v>48</v>
      </c>
      <c r="B18" s="44">
        <v>0</v>
      </c>
      <c r="C18" s="27">
        <v>0</v>
      </c>
      <c r="D18" s="28">
        <v>68.738537777777708</v>
      </c>
      <c r="E18" s="28">
        <v>420</v>
      </c>
      <c r="F18" s="41">
        <v>0</v>
      </c>
      <c r="G18" s="51">
        <v>0</v>
      </c>
      <c r="H18" s="31">
        <v>0</v>
      </c>
      <c r="I18" s="28">
        <v>68.738537777777708</v>
      </c>
      <c r="J18" s="43">
        <v>420</v>
      </c>
    </row>
    <row r="19" spans="1:10" x14ac:dyDescent="0.3">
      <c r="A19" s="35" t="s">
        <v>49</v>
      </c>
      <c r="B19" s="45">
        <v>3194.8137964730413</v>
      </c>
      <c r="C19" s="28">
        <v>-623.57870183487114</v>
      </c>
      <c r="D19" s="28">
        <v>408.62742666666662</v>
      </c>
      <c r="E19" s="28">
        <v>478.74009255903741</v>
      </c>
      <c r="F19" s="43">
        <v>17.623204186656775</v>
      </c>
      <c r="G19" s="42">
        <v>3140.5144683671988</v>
      </c>
      <c r="H19" s="28">
        <v>-609.73868863605571</v>
      </c>
      <c r="I19" s="28">
        <v>408.62742666666662</v>
      </c>
      <c r="J19" s="43">
        <v>310.95806245524051</v>
      </c>
    </row>
    <row r="20" spans="1:10" x14ac:dyDescent="0.3">
      <c r="A20" s="35" t="s">
        <v>50</v>
      </c>
      <c r="B20" s="44">
        <v>0</v>
      </c>
      <c r="C20" s="27">
        <v>0</v>
      </c>
      <c r="D20" s="27">
        <v>0</v>
      </c>
      <c r="E20" s="27">
        <v>0</v>
      </c>
      <c r="F20" s="41">
        <v>0</v>
      </c>
      <c r="G20" s="51">
        <v>0</v>
      </c>
      <c r="H20" s="28">
        <v>158.9</v>
      </c>
      <c r="I20" s="28">
        <v>408.62742666666662</v>
      </c>
      <c r="J20" s="43">
        <v>330.19799999999998</v>
      </c>
    </row>
    <row r="21" spans="1:10" x14ac:dyDescent="0.3">
      <c r="A21" s="35" t="s">
        <v>51</v>
      </c>
      <c r="B21" s="45">
        <v>2937.0463999999997</v>
      </c>
      <c r="C21" s="28">
        <v>-1785.5795547720927</v>
      </c>
      <c r="D21" s="27">
        <v>0</v>
      </c>
      <c r="E21" s="27">
        <v>0</v>
      </c>
      <c r="F21" s="41">
        <v>0</v>
      </c>
      <c r="G21" s="42">
        <v>2937.0463999999997</v>
      </c>
      <c r="H21" s="28">
        <v>-1785.5795547720927</v>
      </c>
      <c r="I21" s="28">
        <v>15.843457364341084</v>
      </c>
      <c r="J21" s="43">
        <v>4.8434573643410852</v>
      </c>
    </row>
    <row r="22" spans="1:10" x14ac:dyDescent="0.3">
      <c r="A22" s="35" t="s">
        <v>52</v>
      </c>
      <c r="B22" s="45">
        <v>3907.4098563025327</v>
      </c>
      <c r="C22" s="28">
        <v>-2553.3887895242324</v>
      </c>
      <c r="D22" s="28">
        <v>67.627426666666665</v>
      </c>
      <c r="E22" s="28">
        <v>4.8434573643410843</v>
      </c>
      <c r="F22" s="43">
        <v>-2485.7613628575659</v>
      </c>
      <c r="G22" s="42">
        <v>3499.2669247311824</v>
      </c>
      <c r="H22" s="28">
        <v>-2214.6670031113399</v>
      </c>
      <c r="I22" s="28">
        <v>67.627426666666665</v>
      </c>
      <c r="J22" s="43">
        <v>4.8434573643410843</v>
      </c>
    </row>
    <row r="23" spans="1:10" x14ac:dyDescent="0.3">
      <c r="A23" s="35" t="s">
        <v>53</v>
      </c>
      <c r="B23" s="42">
        <v>12960.8464</v>
      </c>
      <c r="C23" s="28">
        <v>-9975.1016133720932</v>
      </c>
      <c r="D23" s="27">
        <v>0</v>
      </c>
      <c r="E23" s="27">
        <v>0</v>
      </c>
      <c r="F23" s="41">
        <v>0</v>
      </c>
      <c r="G23" s="42">
        <v>12960.8464</v>
      </c>
      <c r="H23" s="28">
        <v>-9975.1016133720932</v>
      </c>
      <c r="I23" s="28">
        <v>67.627426666666665</v>
      </c>
      <c r="J23" s="43">
        <v>4.8434573643410852</v>
      </c>
    </row>
    <row r="24" spans="1:10" x14ac:dyDescent="0.3">
      <c r="A24" s="35" t="s">
        <v>54</v>
      </c>
      <c r="B24" s="45">
        <v>22.666736588593359</v>
      </c>
      <c r="C24" s="28">
        <v>2.21</v>
      </c>
      <c r="D24" s="28">
        <v>67.627426666666665</v>
      </c>
      <c r="E24" s="28">
        <v>2.5440727802037846</v>
      </c>
      <c r="F24" s="41">
        <v>0</v>
      </c>
      <c r="G24" s="42">
        <v>81.297106397446456</v>
      </c>
      <c r="H24" s="28">
        <v>-77.845594496501377</v>
      </c>
      <c r="I24" s="28">
        <v>67.627426666666665</v>
      </c>
      <c r="J24" s="43">
        <v>2.3346144700889817</v>
      </c>
    </row>
    <row r="25" spans="1:10" ht="28.8" x14ac:dyDescent="0.3">
      <c r="A25" s="35" t="s">
        <v>55</v>
      </c>
      <c r="B25" s="44">
        <v>0</v>
      </c>
      <c r="C25" s="27">
        <v>0</v>
      </c>
      <c r="D25" s="27">
        <v>0</v>
      </c>
      <c r="E25" s="27">
        <v>0</v>
      </c>
      <c r="F25" s="41">
        <v>0</v>
      </c>
      <c r="G25" s="51">
        <v>0</v>
      </c>
      <c r="H25" s="28">
        <v>16.198</v>
      </c>
      <c r="I25" s="28">
        <v>50.997999999999998</v>
      </c>
      <c r="J25" s="43">
        <v>17.198</v>
      </c>
    </row>
    <row r="26" spans="1:10" x14ac:dyDescent="0.3">
      <c r="A26" s="35" t="s">
        <v>56</v>
      </c>
      <c r="B26" s="45">
        <v>1910.0364000000002</v>
      </c>
      <c r="C26" s="28">
        <v>-1226.5767875968995</v>
      </c>
      <c r="D26" s="28">
        <v>-266.03924000000012</v>
      </c>
      <c r="E26" s="28">
        <v>107.84345736434109</v>
      </c>
      <c r="F26" s="41">
        <v>0</v>
      </c>
      <c r="G26" s="42">
        <v>1910.0364000000002</v>
      </c>
      <c r="H26" s="28">
        <v>-1226.5767875968995</v>
      </c>
      <c r="I26" s="28">
        <v>-266.03924000000012</v>
      </c>
      <c r="J26" s="43">
        <v>107.84345736434109</v>
      </c>
    </row>
    <row r="27" spans="1:10" x14ac:dyDescent="0.3">
      <c r="A27" s="35" t="s">
        <v>57</v>
      </c>
      <c r="B27" s="44">
        <v>0</v>
      </c>
      <c r="C27" s="27">
        <v>0</v>
      </c>
      <c r="D27" s="27">
        <v>0</v>
      </c>
      <c r="E27" s="27">
        <v>0</v>
      </c>
      <c r="F27" s="41">
        <v>0</v>
      </c>
      <c r="G27" s="42">
        <v>49.174365914288998</v>
      </c>
      <c r="H27" s="28">
        <v>34.596124031007754</v>
      </c>
      <c r="I27" s="28">
        <v>545.98672208975449</v>
      </c>
      <c r="J27" s="43">
        <v>12.283844961240311</v>
      </c>
    </row>
    <row r="28" spans="1:10" x14ac:dyDescent="0.3">
      <c r="A28" s="35" t="s">
        <v>58</v>
      </c>
      <c r="B28" s="45">
        <v>893.53874313953497</v>
      </c>
      <c r="C28" s="28">
        <v>-546.70620869957384</v>
      </c>
      <c r="D28" s="28">
        <v>-203.42812888888895</v>
      </c>
      <c r="E28" s="28">
        <v>493.71848056223592</v>
      </c>
      <c r="F28" s="41">
        <v>0</v>
      </c>
      <c r="G28" s="42">
        <v>893.53874313953497</v>
      </c>
      <c r="H28" s="28">
        <v>-546.70620869957384</v>
      </c>
      <c r="I28" s="28">
        <v>-203.42812888888895</v>
      </c>
      <c r="J28" s="43">
        <v>493.71848056223592</v>
      </c>
    </row>
    <row r="29" spans="1:10" x14ac:dyDescent="0.3">
      <c r="A29" s="35" t="s">
        <v>59</v>
      </c>
      <c r="B29" s="42">
        <v>3199.7672993402775</v>
      </c>
      <c r="C29" s="28">
        <v>-545.00305881412476</v>
      </c>
      <c r="D29" s="28">
        <v>1605.6982586727097</v>
      </c>
      <c r="E29" s="28">
        <v>4.8393596846758227</v>
      </c>
      <c r="F29" s="41">
        <v>0</v>
      </c>
      <c r="G29" s="42">
        <v>3199.7672993402775</v>
      </c>
      <c r="H29" s="28">
        <v>-1010.9703041973921</v>
      </c>
      <c r="I29" s="28">
        <v>1605.6982586727097</v>
      </c>
      <c r="J29" s="43">
        <v>4.8393596846758227</v>
      </c>
    </row>
    <row r="30" spans="1:10" x14ac:dyDescent="0.3">
      <c r="A30" s="35" t="s">
        <v>60</v>
      </c>
      <c r="B30" s="45">
        <v>3100</v>
      </c>
      <c r="C30" s="28">
        <v>-514.49046378729713</v>
      </c>
      <c r="D30" s="28">
        <v>1450.4052044444438</v>
      </c>
      <c r="E30" s="27">
        <v>0</v>
      </c>
      <c r="F30" s="41">
        <v>0</v>
      </c>
      <c r="G30" s="42">
        <v>3100</v>
      </c>
      <c r="H30" s="28">
        <v>-514.49046378729713</v>
      </c>
      <c r="I30" s="28">
        <v>1450.4052044444438</v>
      </c>
      <c r="J30" s="43">
        <v>4.8434573643410852</v>
      </c>
    </row>
    <row r="31" spans="1:10" x14ac:dyDescent="0.3">
      <c r="A31" s="35" t="s">
        <v>61</v>
      </c>
      <c r="B31" s="44">
        <v>0</v>
      </c>
      <c r="C31" s="27">
        <v>0</v>
      </c>
      <c r="D31" s="27">
        <v>0</v>
      </c>
      <c r="E31" s="27">
        <v>0</v>
      </c>
      <c r="F31" s="41">
        <v>0</v>
      </c>
      <c r="G31" s="51">
        <v>0</v>
      </c>
      <c r="H31" s="31">
        <v>0</v>
      </c>
      <c r="I31" s="28">
        <v>371.57187111111102</v>
      </c>
      <c r="J31" s="43">
        <v>8.5175999999999981</v>
      </c>
    </row>
    <row r="32" spans="1:10" x14ac:dyDescent="0.3">
      <c r="A32" s="35" t="s">
        <v>62</v>
      </c>
      <c r="B32" s="40">
        <v>0</v>
      </c>
      <c r="C32" s="28">
        <v>1.1469653</v>
      </c>
      <c r="D32" s="27">
        <v>0</v>
      </c>
      <c r="E32" s="28">
        <v>1.4370538000000002</v>
      </c>
      <c r="F32" s="41">
        <v>0</v>
      </c>
      <c r="G32" s="42">
        <v>0</v>
      </c>
      <c r="H32" s="28">
        <v>1.1469653</v>
      </c>
      <c r="I32" s="27">
        <v>0</v>
      </c>
      <c r="J32" s="43">
        <v>1.4370538000000002</v>
      </c>
    </row>
    <row r="33" spans="1:10" x14ac:dyDescent="0.3">
      <c r="A33" s="35" t="s">
        <v>63</v>
      </c>
      <c r="B33" s="40">
        <v>0</v>
      </c>
      <c r="C33" s="27">
        <v>0</v>
      </c>
      <c r="D33" s="27">
        <v>0</v>
      </c>
      <c r="E33" s="27">
        <v>0</v>
      </c>
      <c r="F33" s="41">
        <v>0</v>
      </c>
      <c r="G33" s="42">
        <v>3528.7588173824834</v>
      </c>
      <c r="H33" s="28">
        <v>-919.99079847556072</v>
      </c>
      <c r="I33" s="28">
        <v>398.05674786221709</v>
      </c>
      <c r="J33" s="43">
        <v>347.55847781154375</v>
      </c>
    </row>
    <row r="34" spans="1:10" x14ac:dyDescent="0.3">
      <c r="A34" s="35" t="s">
        <v>64</v>
      </c>
      <c r="B34" s="44">
        <v>0</v>
      </c>
      <c r="C34" s="27">
        <v>0</v>
      </c>
      <c r="D34" s="27">
        <v>0</v>
      </c>
      <c r="E34" s="27">
        <v>0</v>
      </c>
      <c r="F34" s="41">
        <v>0</v>
      </c>
      <c r="G34" s="42">
        <v>1606.1980000000001</v>
      </c>
      <c r="H34" s="28">
        <v>-1288.1980000000001</v>
      </c>
      <c r="I34" s="28">
        <v>1521</v>
      </c>
      <c r="J34" s="43">
        <v>6284</v>
      </c>
    </row>
    <row r="35" spans="1:10" x14ac:dyDescent="0.3">
      <c r="A35" s="35" t="s">
        <v>65</v>
      </c>
      <c r="B35" s="42">
        <v>20443.781712580963</v>
      </c>
      <c r="C35" s="28">
        <v>-5828.0341838295963</v>
      </c>
      <c r="D35" s="28">
        <v>216.08695652173913</v>
      </c>
      <c r="E35" s="28">
        <v>598.82274845044685</v>
      </c>
      <c r="F35" s="41">
        <v>0</v>
      </c>
      <c r="G35" s="42">
        <v>20443.781712580963</v>
      </c>
      <c r="H35" s="28">
        <v>-5828.0341838295963</v>
      </c>
      <c r="I35" s="28">
        <v>216.08695652173913</v>
      </c>
      <c r="J35" s="43">
        <v>598.82274845044685</v>
      </c>
    </row>
    <row r="36" spans="1:10" x14ac:dyDescent="0.3">
      <c r="A36" s="35" t="s">
        <v>66</v>
      </c>
      <c r="B36" s="42">
        <v>1401</v>
      </c>
      <c r="C36" s="28">
        <v>-725</v>
      </c>
      <c r="D36" s="27">
        <v>0</v>
      </c>
      <c r="E36" s="27">
        <v>0</v>
      </c>
      <c r="F36" s="41">
        <v>0</v>
      </c>
      <c r="G36" s="42">
        <v>1401</v>
      </c>
      <c r="H36" s="28">
        <v>-725</v>
      </c>
      <c r="I36" s="28">
        <v>-1195.04</v>
      </c>
      <c r="J36" s="41">
        <v>0</v>
      </c>
    </row>
    <row r="37" spans="1:10" x14ac:dyDescent="0.3">
      <c r="A37" s="35" t="s">
        <v>67</v>
      </c>
      <c r="B37" s="44">
        <v>0</v>
      </c>
      <c r="C37" s="28">
        <v>-53.51414557727</v>
      </c>
      <c r="D37" s="28">
        <v>-45.750351111111115</v>
      </c>
      <c r="E37" s="28">
        <v>213.8838449612403</v>
      </c>
      <c r="F37" s="43">
        <v>17.623204186656775</v>
      </c>
      <c r="G37" s="42">
        <v>0</v>
      </c>
      <c r="H37" s="28">
        <v>-48.621162790697674</v>
      </c>
      <c r="I37" s="28">
        <v>-45.750351111111115</v>
      </c>
      <c r="J37" s="43">
        <v>213.8838449612403</v>
      </c>
    </row>
    <row r="38" spans="1:10" x14ac:dyDescent="0.3">
      <c r="A38" s="35" t="s">
        <v>68</v>
      </c>
      <c r="B38" s="40">
        <v>0</v>
      </c>
      <c r="C38" s="27">
        <v>0</v>
      </c>
      <c r="D38" s="27">
        <v>0</v>
      </c>
      <c r="E38" s="27">
        <v>0</v>
      </c>
      <c r="F38" s="41">
        <v>0</v>
      </c>
      <c r="G38" s="51">
        <v>0</v>
      </c>
      <c r="H38" s="31">
        <v>0</v>
      </c>
      <c r="I38" s="31">
        <v>0</v>
      </c>
      <c r="J38" s="52">
        <v>0</v>
      </c>
    </row>
    <row r="39" spans="1:10" ht="15" thickBot="1" x14ac:dyDescent="0.35">
      <c r="A39" s="35" t="s">
        <v>69</v>
      </c>
      <c r="B39" s="46">
        <v>525.69868518695694</v>
      </c>
      <c r="C39" s="47">
        <v>-293.30316937852371</v>
      </c>
      <c r="D39" s="47">
        <v>-304.37257333333338</v>
      </c>
      <c r="E39" s="47">
        <v>924.90785957722733</v>
      </c>
      <c r="F39" s="48">
        <v>0</v>
      </c>
      <c r="G39" s="46">
        <v>599.91700009908209</v>
      </c>
      <c r="H39" s="47">
        <v>-342.18503776384927</v>
      </c>
      <c r="I39" s="47">
        <v>-304.37257333333338</v>
      </c>
      <c r="J39" s="53">
        <v>924.90785957722733</v>
      </c>
    </row>
    <row r="40" spans="1:10" x14ac:dyDescent="0.3">
      <c r="B40" s="32"/>
      <c r="C40" s="32"/>
      <c r="D40" s="32"/>
      <c r="E40" s="32"/>
      <c r="F40" s="32"/>
      <c r="G40" s="32"/>
      <c r="H40" s="32"/>
      <c r="I40" s="32"/>
      <c r="J40" s="32"/>
    </row>
    <row r="41" spans="1:10" x14ac:dyDescent="0.3"/>
    <row r="42" spans="1:10" x14ac:dyDescent="0.3">
      <c r="A42" s="121" t="s">
        <v>70</v>
      </c>
      <c r="B42" s="121"/>
      <c r="C42" s="33"/>
    </row>
    <row r="43" spans="1:10" x14ac:dyDescent="0.3">
      <c r="A43" s="121" t="s">
        <v>71</v>
      </c>
      <c r="B43" s="121"/>
      <c r="C43" s="34"/>
    </row>
    <row r="44" spans="1:10" x14ac:dyDescent="0.3"/>
    <row r="45" spans="1:10" x14ac:dyDescent="0.3"/>
    <row r="46" spans="1:10" x14ac:dyDescent="0.3"/>
    <row r="47" spans="1:10" x14ac:dyDescent="0.3"/>
    <row r="48" spans="1:10" x14ac:dyDescent="0.3"/>
    <row r="49" x14ac:dyDescent="0.3"/>
    <row r="50" x14ac:dyDescent="0.3"/>
    <row r="51" ht="15" hidden="1" customHeight="1" x14ac:dyDescent="0.3"/>
  </sheetData>
  <sheetProtection sheet="1" objects="1" scenarios="1"/>
  <mergeCells count="5">
    <mergeCell ref="A5:A6"/>
    <mergeCell ref="B5:F5"/>
    <mergeCell ref="G5:J5"/>
    <mergeCell ref="A42:B42"/>
    <mergeCell ref="A43:B43"/>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78AF4-230E-46A3-BF10-55462D442C8A}">
  <sheetPr>
    <tabColor rgb="FF0F2B5B"/>
  </sheetPr>
  <dimension ref="A1:L50"/>
  <sheetViews>
    <sheetView showGridLines="0" zoomScaleNormal="100" workbookViewId="0"/>
  </sheetViews>
  <sheetFormatPr defaultColWidth="0" defaultRowHeight="14.4" zeroHeight="1" x14ac:dyDescent="0.3"/>
  <cols>
    <col min="1" max="1" width="41.21875" style="26" customWidth="1"/>
    <col min="2" max="2" width="13.33203125" customWidth="1"/>
    <col min="3" max="3" width="12" customWidth="1"/>
    <col min="4" max="4" width="11.77734375" customWidth="1"/>
    <col min="5" max="5" width="12.21875" customWidth="1"/>
    <col min="6" max="6" width="14.21875" customWidth="1"/>
    <col min="7" max="7" width="15" customWidth="1"/>
    <col min="8" max="8" width="14.33203125" customWidth="1"/>
    <col min="9" max="9" width="13.77734375" customWidth="1"/>
    <col min="10" max="10" width="15.21875" customWidth="1"/>
    <col min="11" max="12" width="8.88671875" customWidth="1"/>
    <col min="13" max="16384" width="8.88671875" hidden="1"/>
  </cols>
  <sheetData>
    <row r="1" spans="1:10" ht="25.8" x14ac:dyDescent="0.5">
      <c r="A1" s="3" t="s">
        <v>72</v>
      </c>
    </row>
    <row r="2" spans="1:10" x14ac:dyDescent="0.3">
      <c r="A2" s="2"/>
    </row>
    <row r="3" spans="1:10" x14ac:dyDescent="0.3">
      <c r="A3" s="2" t="str">
        <f>CONCATENATE("Summary of "&amp;RIGHT(A1,4)," carbon factors ( kg CO2 eq. per tonne of material) for wastes from Scotland.")</f>
        <v>Summary of 2011 carbon factors ( kg CO2 eq. per tonne of material) for wastes from Scotland.</v>
      </c>
    </row>
    <row r="4" spans="1:10" ht="15" thickBot="1" x14ac:dyDescent="0.35"/>
    <row r="5" spans="1:10" x14ac:dyDescent="0.3">
      <c r="A5" s="116" t="s">
        <v>29</v>
      </c>
      <c r="B5" s="117" t="s">
        <v>30</v>
      </c>
      <c r="C5" s="118"/>
      <c r="D5" s="118"/>
      <c r="E5" s="118"/>
      <c r="F5" s="120"/>
      <c r="G5" s="117" t="s">
        <v>31</v>
      </c>
      <c r="H5" s="118"/>
      <c r="I5" s="118"/>
      <c r="J5" s="120"/>
    </row>
    <row r="6" spans="1:10" ht="28.8" x14ac:dyDescent="0.3">
      <c r="A6" s="116"/>
      <c r="B6" s="37" t="s">
        <v>32</v>
      </c>
      <c r="C6" s="38" t="s">
        <v>33</v>
      </c>
      <c r="D6" s="38" t="s">
        <v>34</v>
      </c>
      <c r="E6" s="38" t="s">
        <v>35</v>
      </c>
      <c r="F6" s="39" t="s">
        <v>36</v>
      </c>
      <c r="G6" s="37" t="s">
        <v>32</v>
      </c>
      <c r="H6" s="38" t="s">
        <v>33</v>
      </c>
      <c r="I6" s="38" t="s">
        <v>34</v>
      </c>
      <c r="J6" s="39" t="s">
        <v>35</v>
      </c>
    </row>
    <row r="7" spans="1:10" x14ac:dyDescent="0.3">
      <c r="A7" s="35" t="s">
        <v>37</v>
      </c>
      <c r="B7" s="40">
        <v>0</v>
      </c>
      <c r="C7" s="27">
        <v>0</v>
      </c>
      <c r="D7" s="27">
        <v>0</v>
      </c>
      <c r="E7" s="27">
        <v>0</v>
      </c>
      <c r="F7" s="41">
        <v>0</v>
      </c>
      <c r="G7" s="42">
        <v>1366.1980000000001</v>
      </c>
      <c r="H7" s="29">
        <v>0</v>
      </c>
      <c r="I7" s="29">
        <v>0</v>
      </c>
      <c r="J7" s="49">
        <v>0</v>
      </c>
    </row>
    <row r="8" spans="1:10" x14ac:dyDescent="0.3">
      <c r="A8" s="35" t="s">
        <v>38</v>
      </c>
      <c r="B8" s="42">
        <v>3744</v>
      </c>
      <c r="C8" s="28">
        <v>-21.100504886163229</v>
      </c>
      <c r="D8" s="28">
        <v>-14.760573333333337</v>
      </c>
      <c r="E8" s="28">
        <v>986.54583195980069</v>
      </c>
      <c r="F8" s="43">
        <v>17.821176091608542</v>
      </c>
      <c r="G8" s="42">
        <v>5736.44</v>
      </c>
      <c r="H8" s="28">
        <v>-21.100504886163229</v>
      </c>
      <c r="I8" s="28">
        <v>-14.760573333333337</v>
      </c>
      <c r="J8" s="43">
        <v>986.54583195980069</v>
      </c>
    </row>
    <row r="9" spans="1:10" x14ac:dyDescent="0.3">
      <c r="A9" s="35" t="s">
        <v>39</v>
      </c>
      <c r="B9" s="44">
        <v>0</v>
      </c>
      <c r="C9" s="27">
        <v>0</v>
      </c>
      <c r="D9" s="27">
        <v>0</v>
      </c>
      <c r="E9" s="27">
        <v>0</v>
      </c>
      <c r="F9" s="41">
        <v>0</v>
      </c>
      <c r="G9" s="42">
        <v>0</v>
      </c>
      <c r="H9" s="30">
        <v>150.70281459708548</v>
      </c>
      <c r="I9" s="30">
        <v>-120.47835111111114</v>
      </c>
      <c r="J9" s="50">
        <v>142</v>
      </c>
    </row>
    <row r="10" spans="1:10" x14ac:dyDescent="0.3">
      <c r="A10" s="35" t="s">
        <v>40</v>
      </c>
      <c r="B10" s="42">
        <v>12109.248</v>
      </c>
      <c r="C10" s="28">
        <v>-578.62391078699841</v>
      </c>
      <c r="D10" s="27">
        <v>0</v>
      </c>
      <c r="E10" s="27">
        <v>0</v>
      </c>
      <c r="F10" s="41">
        <v>0</v>
      </c>
      <c r="G10" s="42">
        <v>12109.248</v>
      </c>
      <c r="H10" s="30">
        <v>-1372.6199818530658</v>
      </c>
      <c r="I10" s="30">
        <v>404.58799999999997</v>
      </c>
      <c r="J10" s="50">
        <v>92.698000000000008</v>
      </c>
    </row>
    <row r="11" spans="1:10" x14ac:dyDescent="0.3">
      <c r="A11" s="35" t="s">
        <v>41</v>
      </c>
      <c r="B11" s="42">
        <v>1322.67428</v>
      </c>
      <c r="C11" s="28">
        <v>4037.3257199999998</v>
      </c>
      <c r="D11" s="28">
        <v>407.69942666666662</v>
      </c>
      <c r="E11" s="27">
        <v>0</v>
      </c>
      <c r="F11" s="41">
        <v>0</v>
      </c>
      <c r="G11" s="42">
        <v>1322.67428</v>
      </c>
      <c r="H11" s="28">
        <v>4037.3257199999998</v>
      </c>
      <c r="I11" s="28">
        <v>407.69942666666662</v>
      </c>
      <c r="J11" s="43">
        <v>7.46</v>
      </c>
    </row>
    <row r="12" spans="1:10" x14ac:dyDescent="0.3">
      <c r="A12" s="35" t="s">
        <v>42</v>
      </c>
      <c r="B12" s="40">
        <v>0</v>
      </c>
      <c r="C12" s="27">
        <v>0</v>
      </c>
      <c r="D12" s="27">
        <v>0</v>
      </c>
      <c r="E12" s="28">
        <v>8.48</v>
      </c>
      <c r="F12" s="43">
        <v>-5.7297996516564211</v>
      </c>
      <c r="G12" s="51">
        <v>0</v>
      </c>
      <c r="H12" s="28">
        <v>-5.7297996516564211</v>
      </c>
      <c r="I12" s="31">
        <v>0</v>
      </c>
      <c r="J12" s="43">
        <v>8.48</v>
      </c>
    </row>
    <row r="13" spans="1:10" x14ac:dyDescent="0.3">
      <c r="A13" s="35" t="s">
        <v>43</v>
      </c>
      <c r="B13" s="40">
        <v>0</v>
      </c>
      <c r="C13" s="27">
        <v>0</v>
      </c>
      <c r="D13" s="27">
        <v>0</v>
      </c>
      <c r="E13" s="27">
        <v>0</v>
      </c>
      <c r="F13" s="41">
        <v>0</v>
      </c>
      <c r="G13" s="42">
        <v>0</v>
      </c>
      <c r="H13" s="28">
        <v>326.15786040443572</v>
      </c>
      <c r="I13" s="28">
        <v>236</v>
      </c>
      <c r="J13" s="43">
        <v>117</v>
      </c>
    </row>
    <row r="14" spans="1:10" ht="28.8" x14ac:dyDescent="0.3">
      <c r="A14" s="35" t="s">
        <v>44</v>
      </c>
      <c r="B14" s="45">
        <v>1754.4561860982687</v>
      </c>
      <c r="C14" s="28">
        <v>-180.524866251134</v>
      </c>
      <c r="D14" s="28">
        <v>66.699426666666668</v>
      </c>
      <c r="E14" s="28">
        <v>4.8375739024730473</v>
      </c>
      <c r="F14" s="41">
        <v>0</v>
      </c>
      <c r="G14" s="42">
        <v>1754.4561860982687</v>
      </c>
      <c r="H14" s="28">
        <v>-180.524866251134</v>
      </c>
      <c r="I14" s="28">
        <v>66.699426666666668</v>
      </c>
      <c r="J14" s="43">
        <v>4.8375739024730473</v>
      </c>
    </row>
    <row r="15" spans="1:10" x14ac:dyDescent="0.3">
      <c r="A15" s="35" t="s">
        <v>45</v>
      </c>
      <c r="B15" s="45">
        <v>6850</v>
      </c>
      <c r="C15" s="28">
        <v>-1630.5341208814664</v>
      </c>
      <c r="D15" s="27">
        <v>328</v>
      </c>
      <c r="E15" s="27">
        <v>0</v>
      </c>
      <c r="F15" s="41">
        <v>0</v>
      </c>
      <c r="G15" s="42">
        <v>6850</v>
      </c>
      <c r="H15" s="28">
        <v>-1630.5341208814664</v>
      </c>
      <c r="I15" s="28">
        <v>328</v>
      </c>
      <c r="J15" s="52">
        <v>0</v>
      </c>
    </row>
    <row r="16" spans="1:10" x14ac:dyDescent="0.3">
      <c r="A16" s="35" t="s">
        <v>46</v>
      </c>
      <c r="B16" s="44">
        <v>0</v>
      </c>
      <c r="C16" s="27">
        <v>0</v>
      </c>
      <c r="D16" s="27">
        <v>0</v>
      </c>
      <c r="E16" s="27">
        <v>0</v>
      </c>
      <c r="F16" s="41">
        <v>0</v>
      </c>
      <c r="G16" s="51">
        <v>0</v>
      </c>
      <c r="H16" s="31">
        <v>0</v>
      </c>
      <c r="I16" s="31">
        <v>0</v>
      </c>
      <c r="J16" s="52">
        <v>0</v>
      </c>
    </row>
    <row r="17" spans="1:10" x14ac:dyDescent="0.3">
      <c r="A17" s="35" t="s">
        <v>47</v>
      </c>
      <c r="B17" s="45">
        <v>1210</v>
      </c>
      <c r="C17" s="28">
        <v>-754.96292004634995</v>
      </c>
      <c r="D17" s="28">
        <v>74.032759999999996</v>
      </c>
      <c r="E17" s="28">
        <v>4.8434573643410852</v>
      </c>
      <c r="F17" s="41">
        <v>0</v>
      </c>
      <c r="G17" s="42">
        <v>1210</v>
      </c>
      <c r="H17" s="28">
        <v>-754.96292004634995</v>
      </c>
      <c r="I17" s="28">
        <v>74.032759999999996</v>
      </c>
      <c r="J17" s="43">
        <v>4.8434573643410852</v>
      </c>
    </row>
    <row r="18" spans="1:10" x14ac:dyDescent="0.3">
      <c r="A18" s="36" t="s">
        <v>48</v>
      </c>
      <c r="B18" s="44">
        <v>0</v>
      </c>
      <c r="C18" s="27">
        <v>0</v>
      </c>
      <c r="D18" s="28">
        <v>73.721648888888808</v>
      </c>
      <c r="E18" s="28">
        <v>420</v>
      </c>
      <c r="F18" s="41">
        <v>0</v>
      </c>
      <c r="G18" s="51">
        <v>0</v>
      </c>
      <c r="H18" s="31">
        <v>0</v>
      </c>
      <c r="I18" s="28">
        <v>73.721648888888808</v>
      </c>
      <c r="J18" s="43">
        <v>420</v>
      </c>
    </row>
    <row r="19" spans="1:10" x14ac:dyDescent="0.3">
      <c r="A19" s="35" t="s">
        <v>49</v>
      </c>
      <c r="B19" s="45">
        <v>3194.8137964730413</v>
      </c>
      <c r="C19" s="28">
        <v>-622.86981347090114</v>
      </c>
      <c r="D19" s="28">
        <v>407.69942666666662</v>
      </c>
      <c r="E19" s="28">
        <v>479.25263490158426</v>
      </c>
      <c r="F19" s="43">
        <v>17.821176091608542</v>
      </c>
      <c r="G19" s="42">
        <v>3140.5144683671988</v>
      </c>
      <c r="H19" s="28">
        <v>-609.05584465059621</v>
      </c>
      <c r="I19" s="28">
        <v>407.69942666666662</v>
      </c>
      <c r="J19" s="43">
        <v>311.31187179898143</v>
      </c>
    </row>
    <row r="20" spans="1:10" x14ac:dyDescent="0.3">
      <c r="A20" s="35" t="s">
        <v>50</v>
      </c>
      <c r="B20" s="44">
        <v>0</v>
      </c>
      <c r="C20" s="27">
        <v>0</v>
      </c>
      <c r="D20" s="27">
        <v>0</v>
      </c>
      <c r="E20" s="27">
        <v>0</v>
      </c>
      <c r="F20" s="41">
        <v>0</v>
      </c>
      <c r="G20" s="51">
        <v>0</v>
      </c>
      <c r="H20" s="28">
        <v>158.9</v>
      </c>
      <c r="I20" s="28">
        <v>407.69942666666662</v>
      </c>
      <c r="J20" s="43">
        <v>330.19799999999998</v>
      </c>
    </row>
    <row r="21" spans="1:10" x14ac:dyDescent="0.3">
      <c r="A21" s="35" t="s">
        <v>51</v>
      </c>
      <c r="B21" s="45">
        <v>2937.0463999999997</v>
      </c>
      <c r="C21" s="28">
        <v>-1785.5795547720927</v>
      </c>
      <c r="D21" s="27">
        <v>0</v>
      </c>
      <c r="E21" s="27">
        <v>0</v>
      </c>
      <c r="F21" s="41">
        <v>0</v>
      </c>
      <c r="G21" s="42">
        <v>2937.0463999999997</v>
      </c>
      <c r="H21" s="28">
        <v>-1785.5795547720927</v>
      </c>
      <c r="I21" s="28">
        <v>15.843457364341084</v>
      </c>
      <c r="J21" s="43">
        <v>4.8434573643410852</v>
      </c>
    </row>
    <row r="22" spans="1:10" x14ac:dyDescent="0.3">
      <c r="A22" s="35" t="s">
        <v>52</v>
      </c>
      <c r="B22" s="45">
        <v>3907.4098563025327</v>
      </c>
      <c r="C22" s="28">
        <v>-2553.3887895242324</v>
      </c>
      <c r="D22" s="28">
        <v>66.699426666666668</v>
      </c>
      <c r="E22" s="28">
        <v>4.8434573643410843</v>
      </c>
      <c r="F22" s="43">
        <v>-2486.6893628575658</v>
      </c>
      <c r="G22" s="42">
        <v>3499.2669247311824</v>
      </c>
      <c r="H22" s="28">
        <v>-2214.6670031113399</v>
      </c>
      <c r="I22" s="28">
        <v>66.699426666666668</v>
      </c>
      <c r="J22" s="43">
        <v>4.8434573643410843</v>
      </c>
    </row>
    <row r="23" spans="1:10" x14ac:dyDescent="0.3">
      <c r="A23" s="35" t="s">
        <v>53</v>
      </c>
      <c r="B23" s="42">
        <v>12960.8464</v>
      </c>
      <c r="C23" s="28">
        <v>-9975.1016133720932</v>
      </c>
      <c r="D23" s="27">
        <v>0</v>
      </c>
      <c r="E23" s="27">
        <v>0</v>
      </c>
      <c r="F23" s="41">
        <v>0</v>
      </c>
      <c r="G23" s="42">
        <v>12960.8464</v>
      </c>
      <c r="H23" s="28">
        <v>-9975.1016133720932</v>
      </c>
      <c r="I23" s="28">
        <v>66.699426666666668</v>
      </c>
      <c r="J23" s="43">
        <v>4.8434573643410852</v>
      </c>
    </row>
    <row r="24" spans="1:10" x14ac:dyDescent="0.3">
      <c r="A24" s="35" t="s">
        <v>54</v>
      </c>
      <c r="B24" s="45">
        <v>22.666736588593359</v>
      </c>
      <c r="C24" s="28">
        <v>2.21</v>
      </c>
      <c r="D24" s="28">
        <v>66.699426666666668</v>
      </c>
      <c r="E24" s="28">
        <v>2.5440727802037846</v>
      </c>
      <c r="F24" s="41">
        <v>0</v>
      </c>
      <c r="G24" s="42">
        <v>81.297106397446456</v>
      </c>
      <c r="H24" s="28">
        <v>-77.845594496501377</v>
      </c>
      <c r="I24" s="28">
        <v>66.699426666666668</v>
      </c>
      <c r="J24" s="43">
        <v>2.3346144700889817</v>
      </c>
    </row>
    <row r="25" spans="1:10" ht="28.8" x14ac:dyDescent="0.3">
      <c r="A25" s="35" t="s">
        <v>55</v>
      </c>
      <c r="B25" s="44">
        <v>0</v>
      </c>
      <c r="C25" s="27">
        <v>0</v>
      </c>
      <c r="D25" s="27">
        <v>0</v>
      </c>
      <c r="E25" s="27">
        <v>0</v>
      </c>
      <c r="F25" s="41">
        <v>0</v>
      </c>
      <c r="G25" s="51">
        <v>0</v>
      </c>
      <c r="H25" s="28">
        <v>16.198</v>
      </c>
      <c r="I25" s="28">
        <v>50.997999999999998</v>
      </c>
      <c r="J25" s="43">
        <v>17.198</v>
      </c>
    </row>
    <row r="26" spans="1:10" x14ac:dyDescent="0.3">
      <c r="A26" s="35" t="s">
        <v>56</v>
      </c>
      <c r="B26" s="45">
        <v>1910.0364000000002</v>
      </c>
      <c r="C26" s="28">
        <v>-1226.5767875968995</v>
      </c>
      <c r="D26" s="28">
        <v>-255.23390666666677</v>
      </c>
      <c r="E26" s="28">
        <v>107.84345736434109</v>
      </c>
      <c r="F26" s="41">
        <v>0</v>
      </c>
      <c r="G26" s="42">
        <v>1910.0364000000002</v>
      </c>
      <c r="H26" s="28">
        <v>-1226.5767875968995</v>
      </c>
      <c r="I26" s="28">
        <v>-255.23390666666677</v>
      </c>
      <c r="J26" s="43">
        <v>107.84345736434109</v>
      </c>
    </row>
    <row r="27" spans="1:10" x14ac:dyDescent="0.3">
      <c r="A27" s="35" t="s">
        <v>57</v>
      </c>
      <c r="B27" s="44">
        <v>0</v>
      </c>
      <c r="C27" s="27">
        <v>0</v>
      </c>
      <c r="D27" s="27">
        <v>0</v>
      </c>
      <c r="E27" s="27">
        <v>0</v>
      </c>
      <c r="F27" s="41">
        <v>0</v>
      </c>
      <c r="G27" s="42">
        <v>49.174365914288998</v>
      </c>
      <c r="H27" s="28">
        <v>34.596124031007754</v>
      </c>
      <c r="I27" s="28">
        <v>552.63116658735441</v>
      </c>
      <c r="J27" s="43">
        <v>12.283844961240311</v>
      </c>
    </row>
    <row r="28" spans="1:10" x14ac:dyDescent="0.3">
      <c r="A28" s="35" t="s">
        <v>58</v>
      </c>
      <c r="B28" s="45">
        <v>893.53874313953497</v>
      </c>
      <c r="C28" s="28">
        <v>-546.70620869957384</v>
      </c>
      <c r="D28" s="28">
        <v>-199.57835111111115</v>
      </c>
      <c r="E28" s="28">
        <v>494.48217904275361</v>
      </c>
      <c r="F28" s="41">
        <v>0</v>
      </c>
      <c r="G28" s="42">
        <v>893.53874313953497</v>
      </c>
      <c r="H28" s="28">
        <v>-546.70620869957384</v>
      </c>
      <c r="I28" s="28">
        <v>-199.57835111111115</v>
      </c>
      <c r="J28" s="43">
        <v>494.48217904275361</v>
      </c>
    </row>
    <row r="29" spans="1:10" x14ac:dyDescent="0.3">
      <c r="A29" s="35" t="s">
        <v>59</v>
      </c>
      <c r="B29" s="42">
        <v>3199.7672993402775</v>
      </c>
      <c r="C29" s="28">
        <v>-545.00305881412476</v>
      </c>
      <c r="D29" s="28">
        <v>1615.5486349321891</v>
      </c>
      <c r="E29" s="28">
        <v>4.8393596846758227</v>
      </c>
      <c r="F29" s="41">
        <v>0</v>
      </c>
      <c r="G29" s="42">
        <v>3199.7672993402775</v>
      </c>
      <c r="H29" s="28">
        <v>-1010.9703041973921</v>
      </c>
      <c r="I29" s="28">
        <v>1615.5486349321891</v>
      </c>
      <c r="J29" s="43">
        <v>4.8393596846758227</v>
      </c>
    </row>
    <row r="30" spans="1:10" x14ac:dyDescent="0.3">
      <c r="A30" s="35" t="s">
        <v>60</v>
      </c>
      <c r="B30" s="45">
        <v>3100</v>
      </c>
      <c r="C30" s="28">
        <v>-514.49046378729713</v>
      </c>
      <c r="D30" s="28">
        <v>1462.9883155555549</v>
      </c>
      <c r="E30" s="27">
        <v>0</v>
      </c>
      <c r="F30" s="41">
        <v>0</v>
      </c>
      <c r="G30" s="42">
        <v>3100</v>
      </c>
      <c r="H30" s="28">
        <v>-514.49046378729713</v>
      </c>
      <c r="I30" s="28">
        <v>1462.9883155555549</v>
      </c>
      <c r="J30" s="43">
        <v>4.8434573643410852</v>
      </c>
    </row>
    <row r="31" spans="1:10" x14ac:dyDescent="0.3">
      <c r="A31" s="35" t="s">
        <v>61</v>
      </c>
      <c r="B31" s="44">
        <v>0</v>
      </c>
      <c r="C31" s="27">
        <v>0</v>
      </c>
      <c r="D31" s="27">
        <v>0</v>
      </c>
      <c r="E31" s="27">
        <v>0</v>
      </c>
      <c r="F31" s="41">
        <v>0</v>
      </c>
      <c r="G31" s="51">
        <v>0</v>
      </c>
      <c r="H31" s="31">
        <v>0</v>
      </c>
      <c r="I31" s="28">
        <v>371.28831555555547</v>
      </c>
      <c r="J31" s="43">
        <v>8.5175999999999981</v>
      </c>
    </row>
    <row r="32" spans="1:10" x14ac:dyDescent="0.3">
      <c r="A32" s="35" t="s">
        <v>62</v>
      </c>
      <c r="B32" s="40">
        <v>0</v>
      </c>
      <c r="C32" s="28">
        <v>1.1469653</v>
      </c>
      <c r="D32" s="27">
        <v>0</v>
      </c>
      <c r="E32" s="28">
        <v>1.4370538000000002</v>
      </c>
      <c r="F32" s="41">
        <v>0</v>
      </c>
      <c r="G32" s="42">
        <v>0</v>
      </c>
      <c r="H32" s="28">
        <v>1.1469653</v>
      </c>
      <c r="I32" s="27">
        <v>0</v>
      </c>
      <c r="J32" s="43">
        <v>1.4370538000000002</v>
      </c>
    </row>
    <row r="33" spans="1:10" x14ac:dyDescent="0.3">
      <c r="A33" s="35" t="s">
        <v>63</v>
      </c>
      <c r="B33" s="40">
        <v>0</v>
      </c>
      <c r="C33" s="27">
        <v>0</v>
      </c>
      <c r="D33" s="27">
        <v>0</v>
      </c>
      <c r="E33" s="27">
        <v>0</v>
      </c>
      <c r="F33" s="41">
        <v>0</v>
      </c>
      <c r="G33" s="42">
        <v>3528.7588173824834</v>
      </c>
      <c r="H33" s="28">
        <v>-919.79748893579495</v>
      </c>
      <c r="I33" s="28">
        <v>400.58335032256025</v>
      </c>
      <c r="J33" s="43">
        <v>347.96706067951311</v>
      </c>
    </row>
    <row r="34" spans="1:10" x14ac:dyDescent="0.3">
      <c r="A34" s="35" t="s">
        <v>64</v>
      </c>
      <c r="B34" s="44">
        <v>0</v>
      </c>
      <c r="C34" s="27">
        <v>0</v>
      </c>
      <c r="D34" s="27">
        <v>0</v>
      </c>
      <c r="E34" s="27">
        <v>0</v>
      </c>
      <c r="F34" s="41">
        <v>0</v>
      </c>
      <c r="G34" s="42">
        <v>1606.1980000000001</v>
      </c>
      <c r="H34" s="28">
        <v>-1288.1980000000001</v>
      </c>
      <c r="I34" s="28">
        <v>1521</v>
      </c>
      <c r="J34" s="43">
        <v>6284</v>
      </c>
    </row>
    <row r="35" spans="1:10" x14ac:dyDescent="0.3">
      <c r="A35" s="35" t="s">
        <v>65</v>
      </c>
      <c r="B35" s="42">
        <v>20443.781712580963</v>
      </c>
      <c r="C35" s="28">
        <v>-5828.0341838295963</v>
      </c>
      <c r="D35" s="28">
        <v>216.08695652173913</v>
      </c>
      <c r="E35" s="28">
        <v>598.84095458455465</v>
      </c>
      <c r="F35" s="41">
        <v>0</v>
      </c>
      <c r="G35" s="42">
        <v>20443.781712580963</v>
      </c>
      <c r="H35" s="28">
        <v>-5828.0341838295963</v>
      </c>
      <c r="I35" s="28">
        <v>216.08695652173913</v>
      </c>
      <c r="J35" s="43">
        <v>598.84095458455465</v>
      </c>
    </row>
    <row r="36" spans="1:10" x14ac:dyDescent="0.3">
      <c r="A36" s="35" t="s">
        <v>66</v>
      </c>
      <c r="B36" s="42">
        <v>1401</v>
      </c>
      <c r="C36" s="28">
        <v>-725</v>
      </c>
      <c r="D36" s="27">
        <v>0</v>
      </c>
      <c r="E36" s="27">
        <v>0</v>
      </c>
      <c r="F36" s="41">
        <v>0</v>
      </c>
      <c r="G36" s="42">
        <v>1401</v>
      </c>
      <c r="H36" s="28">
        <v>-725</v>
      </c>
      <c r="I36" s="28">
        <v>-1195.04</v>
      </c>
      <c r="J36" s="41">
        <v>0</v>
      </c>
    </row>
    <row r="37" spans="1:10" x14ac:dyDescent="0.3">
      <c r="A37" s="35" t="s">
        <v>67</v>
      </c>
      <c r="B37" s="44">
        <v>0</v>
      </c>
      <c r="C37" s="28">
        <v>-53.342984724588845</v>
      </c>
      <c r="D37" s="28">
        <v>-44.642795555555566</v>
      </c>
      <c r="E37" s="28">
        <v>213.8838449612403</v>
      </c>
      <c r="F37" s="43">
        <v>17.821176091608542</v>
      </c>
      <c r="G37" s="42">
        <v>0</v>
      </c>
      <c r="H37" s="28">
        <v>-48.621162790697674</v>
      </c>
      <c r="I37" s="28">
        <v>-44.642795555555566</v>
      </c>
      <c r="J37" s="43">
        <v>213.8838449612403</v>
      </c>
    </row>
    <row r="38" spans="1:10" x14ac:dyDescent="0.3">
      <c r="A38" s="35" t="s">
        <v>68</v>
      </c>
      <c r="B38" s="40">
        <v>0</v>
      </c>
      <c r="C38" s="27">
        <v>0</v>
      </c>
      <c r="D38" s="27">
        <v>0</v>
      </c>
      <c r="E38" s="27">
        <v>0</v>
      </c>
      <c r="F38" s="41">
        <v>0</v>
      </c>
      <c r="G38" s="51">
        <v>0</v>
      </c>
      <c r="H38" s="31">
        <v>0</v>
      </c>
      <c r="I38" s="31">
        <v>0</v>
      </c>
      <c r="J38" s="52">
        <v>0</v>
      </c>
    </row>
    <row r="39" spans="1:10" ht="15" thickBot="1" x14ac:dyDescent="0.35">
      <c r="A39" s="35" t="s">
        <v>69</v>
      </c>
      <c r="B39" s="46">
        <v>525.69868518695694</v>
      </c>
      <c r="C39" s="47">
        <v>-293.30316937852371</v>
      </c>
      <c r="D39" s="47">
        <v>-298.76724000000002</v>
      </c>
      <c r="E39" s="47">
        <v>924.94880597352494</v>
      </c>
      <c r="F39" s="48">
        <v>0</v>
      </c>
      <c r="G39" s="46">
        <v>599.91700009908209</v>
      </c>
      <c r="H39" s="47">
        <v>-342.18503776384927</v>
      </c>
      <c r="I39" s="47">
        <v>-298.76724000000002</v>
      </c>
      <c r="J39" s="53">
        <v>924.94880597352494</v>
      </c>
    </row>
    <row r="40" spans="1:10" x14ac:dyDescent="0.3">
      <c r="B40" s="32"/>
      <c r="C40" s="32"/>
      <c r="D40" s="32"/>
      <c r="E40" s="32"/>
      <c r="F40" s="32"/>
      <c r="G40" s="32"/>
      <c r="H40" s="32"/>
      <c r="I40" s="32"/>
      <c r="J40" s="32"/>
    </row>
    <row r="41" spans="1:10" x14ac:dyDescent="0.3">
      <c r="B41" s="4"/>
      <c r="C41" s="4"/>
      <c r="D41" s="4"/>
      <c r="E41" s="4"/>
      <c r="F41" s="4"/>
      <c r="G41" s="4"/>
      <c r="H41" s="4"/>
      <c r="I41" s="4"/>
      <c r="J41" s="4"/>
    </row>
    <row r="42" spans="1:10" x14ac:dyDescent="0.3">
      <c r="A42" s="121" t="s">
        <v>70</v>
      </c>
      <c r="B42" s="121"/>
      <c r="C42" s="33"/>
      <c r="D42" s="4"/>
      <c r="E42" s="4"/>
      <c r="F42" s="4"/>
      <c r="G42" s="4"/>
      <c r="H42" s="4"/>
      <c r="I42" s="4"/>
      <c r="J42" s="4"/>
    </row>
    <row r="43" spans="1:10" x14ac:dyDescent="0.3">
      <c r="A43" s="121" t="s">
        <v>71</v>
      </c>
      <c r="B43" s="121"/>
      <c r="C43" s="34"/>
      <c r="D43" s="4"/>
      <c r="E43" s="4"/>
      <c r="F43" s="4"/>
      <c r="G43" s="4"/>
      <c r="H43" s="4"/>
      <c r="I43" s="4"/>
      <c r="J43" s="4"/>
    </row>
    <row r="44" spans="1:10" x14ac:dyDescent="0.3"/>
    <row r="45" spans="1:10" x14ac:dyDescent="0.3"/>
    <row r="46" spans="1:10" x14ac:dyDescent="0.3"/>
    <row r="47" spans="1:10" x14ac:dyDescent="0.3"/>
    <row r="48" spans="1:10" x14ac:dyDescent="0.3"/>
    <row r="49" x14ac:dyDescent="0.3"/>
    <row r="50" x14ac:dyDescent="0.3"/>
  </sheetData>
  <sheetProtection sheet="1" objects="1" scenarios="1"/>
  <mergeCells count="5">
    <mergeCell ref="A5:A6"/>
    <mergeCell ref="B5:F5"/>
    <mergeCell ref="G5:J5"/>
    <mergeCell ref="A42:B42"/>
    <mergeCell ref="A43:B4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5C291-7D32-4497-8EBF-E5D4DC559D63}">
  <sheetPr>
    <tabColor rgb="FF00B0D2"/>
  </sheetPr>
  <dimension ref="A1:K40"/>
  <sheetViews>
    <sheetView showGridLines="0" zoomScaleNormal="100" workbookViewId="0"/>
  </sheetViews>
  <sheetFormatPr defaultColWidth="0" defaultRowHeight="14.4" zeroHeight="1" x14ac:dyDescent="0.3"/>
  <cols>
    <col min="1" max="2" width="9.21875" style="4" customWidth="1"/>
    <col min="3" max="3" width="24.21875" style="4" customWidth="1"/>
    <col min="4" max="4" width="13" style="4" customWidth="1"/>
    <col min="5" max="5" width="25.21875" style="4" customWidth="1"/>
    <col min="6" max="6" width="104.44140625" style="4" customWidth="1"/>
    <col min="7" max="9" width="9.21875" style="4" customWidth="1"/>
    <col min="10" max="11" width="0" style="4" hidden="1" customWidth="1"/>
    <col min="12" max="16384" width="9.21875" style="4" hidden="1"/>
  </cols>
  <sheetData>
    <row r="1" spans="1:9" ht="25.8" x14ac:dyDescent="0.5">
      <c r="A1" s="3" t="s">
        <v>17</v>
      </c>
    </row>
    <row r="2" spans="1:9" x14ac:dyDescent="0.3">
      <c r="A2" s="2"/>
    </row>
    <row r="3" spans="1:9" x14ac:dyDescent="0.3"/>
    <row r="4" spans="1:9" x14ac:dyDescent="0.3"/>
    <row r="5" spans="1:9" x14ac:dyDescent="0.3">
      <c r="B5" s="6"/>
      <c r="C5" s="6"/>
      <c r="D5" s="6"/>
      <c r="E5" s="6"/>
      <c r="F5" s="6"/>
      <c r="G5" s="6"/>
      <c r="H5" s="6"/>
      <c r="I5" s="6"/>
    </row>
    <row r="6" spans="1:9" x14ac:dyDescent="0.3">
      <c r="B6" s="6"/>
      <c r="C6" s="112" t="s">
        <v>17</v>
      </c>
      <c r="D6" s="112"/>
      <c r="E6" s="112"/>
      <c r="F6" s="112"/>
      <c r="G6" s="6"/>
      <c r="H6" s="6"/>
      <c r="I6" s="6"/>
    </row>
    <row r="7" spans="1:9" x14ac:dyDescent="0.3">
      <c r="B7" s="6"/>
      <c r="C7" s="10"/>
      <c r="D7" s="11"/>
      <c r="E7" s="10"/>
      <c r="F7" s="10"/>
      <c r="G7" s="6"/>
      <c r="H7" s="6"/>
      <c r="I7" s="6"/>
    </row>
    <row r="8" spans="1:9" ht="172.5" customHeight="1" x14ac:dyDescent="0.3">
      <c r="B8" s="6"/>
      <c r="C8" s="10"/>
      <c r="D8" s="113" t="str">
        <f>Home_Page!C13</f>
        <v>This spreadsheet includes carbon factors (CFs) compiled by ZWS EA team to quantify the whole-life carbon impacts of Scotland’s waste.  Factors listed in this spreadsheet covers the following time period: 2011 - 2020. Please note that carbon factors for non-household waste in 2019 and 2020 are not available yet.  It's the user responsibility to read the CM Technical report (Available on Zero Waste Scotland website) to understand the methodology used to compile these factors. A Summary of the carbon methodology is provided below.
Carbon methodology
The carbon factors are measured using a life cycle thinking approach. Production or embodied impacts are included, whether they occur in the UK or abroad. In use impacts are excluded as these can vary widely. Disposal impacts include transport emissions from collection, waste management process emissions, disposal. Avoided production impacts are also included when waste is prevented and recycled, whether this occur in the UK or abroad. Avoided waste management options for waste sent higher up the waste hierarchy are not counted as this would be a double count. As such, the Carbon Metric is a consumption-based approach to carbon accounting. More information can be found on the ZWS website: https://www.zerowastescotland.org.uk/our-work/carbon-metric</v>
      </c>
      <c r="E8" s="113"/>
      <c r="F8" s="113"/>
      <c r="G8" s="6"/>
      <c r="H8" s="6"/>
      <c r="I8" s="6"/>
    </row>
    <row r="9" spans="1:9" x14ac:dyDescent="0.3">
      <c r="B9" s="6"/>
      <c r="C9" s="10"/>
      <c r="D9" s="11"/>
      <c r="E9" s="10"/>
      <c r="F9" s="10"/>
      <c r="G9" s="6"/>
      <c r="H9" s="6"/>
      <c r="I9" s="6"/>
    </row>
    <row r="10" spans="1:9" x14ac:dyDescent="0.3">
      <c r="B10" s="6"/>
      <c r="C10" s="114"/>
      <c r="D10" s="114"/>
      <c r="E10" s="114"/>
      <c r="F10" s="114"/>
      <c r="G10" s="6"/>
      <c r="H10" s="6"/>
      <c r="I10" s="6"/>
    </row>
    <row r="11" spans="1:9" x14ac:dyDescent="0.3">
      <c r="B11" s="6"/>
      <c r="C11" s="25" t="s">
        <v>18</v>
      </c>
      <c r="D11" s="12" t="s">
        <v>19</v>
      </c>
      <c r="E11" s="12" t="s">
        <v>20</v>
      </c>
      <c r="F11" s="12" t="s">
        <v>24</v>
      </c>
      <c r="G11" s="6"/>
      <c r="H11" s="6"/>
      <c r="I11" s="6"/>
    </row>
    <row r="12" spans="1:9" x14ac:dyDescent="0.3">
      <c r="B12" s="6"/>
      <c r="C12" s="115" t="s">
        <v>21</v>
      </c>
      <c r="D12" s="115"/>
      <c r="E12" s="115"/>
      <c r="F12" s="115"/>
      <c r="G12" s="6"/>
      <c r="H12" s="6"/>
      <c r="I12" s="6"/>
    </row>
    <row r="13" spans="1:9" x14ac:dyDescent="0.3">
      <c r="B13" s="6"/>
      <c r="C13" s="13"/>
      <c r="D13" s="13"/>
      <c r="E13" s="13"/>
      <c r="F13" s="13"/>
      <c r="G13" s="6"/>
      <c r="H13" s="6"/>
      <c r="I13" s="6"/>
    </row>
    <row r="14" spans="1:9" x14ac:dyDescent="0.3">
      <c r="B14" s="6"/>
      <c r="C14" s="16"/>
      <c r="D14" s="17" t="str">
        <f>HYPERLINK("#'"&amp;$E14&amp;"'!A1","Goto")</f>
        <v>Goto</v>
      </c>
      <c r="E14" s="18" t="s">
        <v>17</v>
      </c>
      <c r="F14" s="13"/>
      <c r="G14" s="6"/>
      <c r="H14" s="6"/>
      <c r="I14" s="6"/>
    </row>
    <row r="15" spans="1:9" x14ac:dyDescent="0.3">
      <c r="B15" s="6"/>
      <c r="C15" s="19"/>
      <c r="D15" s="17"/>
      <c r="E15" s="20"/>
      <c r="F15" s="20"/>
      <c r="G15" s="6"/>
      <c r="H15" s="6"/>
      <c r="I15" s="6"/>
    </row>
    <row r="16" spans="1:9" x14ac:dyDescent="0.3">
      <c r="B16" s="6"/>
      <c r="C16" s="21"/>
      <c r="D16" s="17" t="str">
        <f t="shared" ref="D16" si="0">HYPERLINK("#'"&amp;$E16&amp;"'!A1","Goto")</f>
        <v>Goto</v>
      </c>
      <c r="E16" s="22" t="s">
        <v>22</v>
      </c>
      <c r="F16" s="20" t="s">
        <v>92</v>
      </c>
      <c r="G16" s="6"/>
      <c r="H16" s="6"/>
      <c r="I16" s="6"/>
    </row>
    <row r="17" spans="2:9" x14ac:dyDescent="0.3">
      <c r="B17" s="6"/>
      <c r="C17" s="23"/>
      <c r="D17" s="17"/>
      <c r="E17" s="20"/>
      <c r="F17" s="20"/>
      <c r="G17" s="6"/>
      <c r="H17" s="6"/>
      <c r="I17" s="6"/>
    </row>
    <row r="18" spans="2:9" ht="15" customHeight="1" x14ac:dyDescent="0.3">
      <c r="C18" s="111" t="s">
        <v>23</v>
      </c>
      <c r="D18" s="111"/>
      <c r="E18" s="111"/>
      <c r="F18" s="111"/>
    </row>
    <row r="19" spans="2:9" ht="15" customHeight="1" x14ac:dyDescent="0.3">
      <c r="C19" s="13"/>
      <c r="D19" s="13"/>
      <c r="E19" s="13"/>
      <c r="F19" s="14"/>
    </row>
    <row r="20" spans="2:9" ht="15" customHeight="1" x14ac:dyDescent="0.3">
      <c r="C20" s="13"/>
      <c r="D20" s="24" t="str">
        <f>HYPERLINK("#'"&amp;$E20&amp;"'!A1","Goto")</f>
        <v>Goto</v>
      </c>
      <c r="E20" s="15" t="s">
        <v>82</v>
      </c>
      <c r="F20" s="14" t="str">
        <f ca="1">INDIRECT(CONCATENATE("'",E20,"'!A3"),TRUE)</f>
        <v>Summary of 2011 carbon factors ( kg CO2 eq. per tonne of material) for wastes from Scotland.</v>
      </c>
    </row>
    <row r="21" spans="2:9" ht="15" customHeight="1" x14ac:dyDescent="0.3">
      <c r="C21" s="13"/>
      <c r="D21" s="13"/>
      <c r="E21" s="13"/>
      <c r="F21" s="13"/>
    </row>
    <row r="22" spans="2:9" ht="15" customHeight="1" x14ac:dyDescent="0.3">
      <c r="D22" s="24" t="str">
        <f>HYPERLINK("#'"&amp;$E22&amp;"'!A1","Goto")</f>
        <v>Goto</v>
      </c>
      <c r="E22" s="15" t="s">
        <v>85</v>
      </c>
      <c r="F22" s="14" t="str">
        <f ca="1">INDIRECT(CONCATENATE("'",E22,"'!A3"),TRUE)</f>
        <v>Summary of 2012 carbon factors ( kg CO2 eq. per tonne of material) for wastes from Scotland.</v>
      </c>
    </row>
    <row r="23" spans="2:9" ht="15" customHeight="1" x14ac:dyDescent="0.3"/>
    <row r="24" spans="2:9" ht="15" customHeight="1" x14ac:dyDescent="0.3">
      <c r="D24" s="24" t="str">
        <f>HYPERLINK("#'"&amp;$E24&amp;"'!A1","Goto")</f>
        <v>Goto</v>
      </c>
      <c r="E24" s="15" t="s">
        <v>86</v>
      </c>
      <c r="F24" s="14" t="str">
        <f ca="1">INDIRECT(CONCATENATE("'",E24,"'!A3"),TRUE)</f>
        <v>Summary of 2013 carbon factors ( kg CO2 eq. per tonne of material) for wastes from Scotland.</v>
      </c>
    </row>
    <row r="25" spans="2:9" ht="15" customHeight="1" x14ac:dyDescent="0.3"/>
    <row r="26" spans="2:9" x14ac:dyDescent="0.3">
      <c r="D26" s="24" t="str">
        <f>HYPERLINK("#'"&amp;$E26&amp;"'!A1","Goto")</f>
        <v>Goto</v>
      </c>
      <c r="E26" s="15" t="s">
        <v>87</v>
      </c>
      <c r="F26" s="14" t="str">
        <f ca="1">INDIRECT(CONCATENATE("'",E26,"'!A3"),TRUE)</f>
        <v>Summary of 2014 carbon factors ( kg CO2 eq. per tonne of material) for wastes from Scotland.</v>
      </c>
    </row>
    <row r="27" spans="2:9" x14ac:dyDescent="0.3">
      <c r="D27" s="13"/>
      <c r="E27" s="13"/>
    </row>
    <row r="28" spans="2:9" x14ac:dyDescent="0.3">
      <c r="D28" s="24" t="str">
        <f>HYPERLINK("#'"&amp;$E28&amp;"'!A1","Goto")</f>
        <v>Goto</v>
      </c>
      <c r="E28" s="15" t="s">
        <v>88</v>
      </c>
      <c r="F28" s="14" t="str">
        <f ca="1">INDIRECT(CONCATENATE("'",E28,"'!A3"),TRUE)</f>
        <v>Summary of 2015 carbon factors ( kg CO2 eq. per tonne of material) for wastes from Scotland.</v>
      </c>
    </row>
    <row r="29" spans="2:9" x14ac:dyDescent="0.3">
      <c r="D29" s="13"/>
      <c r="E29" s="13"/>
    </row>
    <row r="30" spans="2:9" x14ac:dyDescent="0.3">
      <c r="D30" s="24" t="str">
        <f>HYPERLINK("#'"&amp;$E30&amp;"'!A1","Goto")</f>
        <v>Goto</v>
      </c>
      <c r="E30" s="15" t="s">
        <v>89</v>
      </c>
      <c r="F30" s="14" t="str">
        <f ca="1">INDIRECT(CONCATENATE("'",E30,"'!A3"),TRUE)</f>
        <v>Summary of 2016 carbon factors ( kg CO2 eq. per tonne of material) for wastes from Scotland.</v>
      </c>
    </row>
    <row r="31" spans="2:9" x14ac:dyDescent="0.3"/>
    <row r="32" spans="2:9" x14ac:dyDescent="0.3">
      <c r="D32" s="24" t="str">
        <f>HYPERLINK("#'"&amp;$E32&amp;"'!A1","Goto")</f>
        <v>Goto</v>
      </c>
      <c r="E32" s="15" t="s">
        <v>90</v>
      </c>
      <c r="F32" s="14" t="str">
        <f ca="1">INDIRECT(CONCATENATE("'",E32,"'!A3"),TRUE)</f>
        <v>Summary of 2017 carbon factors ( kg CO2 eq. per tonne of material) for wastes from Scotland.</v>
      </c>
    </row>
    <row r="33" spans="4:6" x14ac:dyDescent="0.3"/>
    <row r="34" spans="4:6" x14ac:dyDescent="0.3">
      <c r="D34" s="24" t="str">
        <f>HYPERLINK("#'"&amp;$E34&amp;"'!A1","Goto")</f>
        <v>Goto</v>
      </c>
      <c r="E34" s="15" t="s">
        <v>91</v>
      </c>
      <c r="F34" s="14" t="str">
        <f ca="1">INDIRECT(CONCATENATE("'",E34,"'!A3"),TRUE)</f>
        <v>Summary of 2018 carbon factors ( kg CO2 eq. per tonne of material) for wastes from Scotland.</v>
      </c>
    </row>
    <row r="35" spans="4:6" x14ac:dyDescent="0.3">
      <c r="D35" s="13"/>
      <c r="E35" s="13"/>
    </row>
    <row r="36" spans="4:6" ht="28.8" x14ac:dyDescent="0.3">
      <c r="D36" s="24" t="str">
        <f>HYPERLINK("#'"&amp;$E36&amp;"'!A1","Goto")</f>
        <v>Goto</v>
      </c>
      <c r="E36" s="15" t="s">
        <v>99</v>
      </c>
      <c r="F36" s="14" t="str">
        <f ca="1">INDIRECT(CONCATENATE("'",E36,"'!A3"),TRUE)</f>
        <v>Summary of 2019 carbon factors ( kg CO2 eq. per tonne of material) for wastes from Scotland. Please note that this release cover 2019 CFs for household waste only.</v>
      </c>
    </row>
    <row r="37" spans="4:6" x14ac:dyDescent="0.3"/>
    <row r="38" spans="4:6" ht="28.8" x14ac:dyDescent="0.3">
      <c r="D38" s="24" t="str">
        <f>HYPERLINK("#'"&amp;$E38&amp;"'!A1","Goto")</f>
        <v>Goto</v>
      </c>
      <c r="E38" s="15" t="s">
        <v>100</v>
      </c>
      <c r="F38" s="14" t="str">
        <f ca="1">INDIRECT(CONCATENATE("'",E38,"'!A3"),TRUE)</f>
        <v>Summary of 2020 carbon factors ( kg CO2 eq. per tonne of material) for wastes from Scotland. Please note that this release cover 2020 CFs for household waste only.</v>
      </c>
    </row>
    <row r="39" spans="4:6" x14ac:dyDescent="0.3"/>
    <row r="40" spans="4:6" x14ac:dyDescent="0.3"/>
  </sheetData>
  <sheetProtection sheet="1" objects="1" scenarios="1"/>
  <mergeCells count="5">
    <mergeCell ref="C18:F18"/>
    <mergeCell ref="C6:F6"/>
    <mergeCell ref="D8:F8"/>
    <mergeCell ref="C10:F10"/>
    <mergeCell ref="C12:F12"/>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301322-702E-42B8-8C5A-6F36B3AFE384}">
  <sheetPr>
    <tabColor rgb="FF00B0D2"/>
  </sheetPr>
  <dimension ref="A1:R20"/>
  <sheetViews>
    <sheetView showGridLines="0" workbookViewId="0"/>
  </sheetViews>
  <sheetFormatPr defaultColWidth="0" defaultRowHeight="14.4" zeroHeight="1" x14ac:dyDescent="0.3"/>
  <cols>
    <col min="1" max="3" width="8.77734375" customWidth="1"/>
    <col min="4" max="4" width="9.5546875" customWidth="1"/>
    <col min="5" max="5" width="13.77734375" customWidth="1"/>
    <col min="6" max="6" width="35.77734375" customWidth="1"/>
    <col min="7" max="7" width="21.77734375" customWidth="1"/>
    <col min="8" max="8" width="23.33203125" customWidth="1"/>
    <col min="9" max="9" width="24" customWidth="1"/>
    <col min="10" max="10" width="40.5546875" customWidth="1"/>
    <col min="11" max="18" width="8.77734375" customWidth="1"/>
    <col min="19" max="16384" width="8.77734375" hidden="1"/>
  </cols>
  <sheetData>
    <row r="1" spans="1:10" ht="25.8" x14ac:dyDescent="0.5">
      <c r="A1" s="3" t="s">
        <v>14</v>
      </c>
    </row>
    <row r="2" spans="1:10" x14ac:dyDescent="0.3">
      <c r="A2" s="2" t="s">
        <v>15</v>
      </c>
    </row>
    <row r="3" spans="1:10" x14ac:dyDescent="0.3">
      <c r="A3" s="2" t="s">
        <v>94</v>
      </c>
    </row>
    <row r="4" spans="1:10" x14ac:dyDescent="0.3">
      <c r="A4" s="2" t="s">
        <v>93</v>
      </c>
    </row>
    <row r="5" spans="1:10" x14ac:dyDescent="0.3"/>
    <row r="6" spans="1:10" x14ac:dyDescent="0.3"/>
    <row r="7" spans="1:10" x14ac:dyDescent="0.3"/>
    <row r="8" spans="1:10" x14ac:dyDescent="0.3"/>
    <row r="9" spans="1:10" x14ac:dyDescent="0.3">
      <c r="D9" s="5" t="s">
        <v>16</v>
      </c>
    </row>
    <row r="10" spans="1:10" x14ac:dyDescent="0.3">
      <c r="D10" s="4" t="s">
        <v>8</v>
      </c>
      <c r="E10" s="4" t="s">
        <v>0</v>
      </c>
      <c r="F10" s="14" t="s">
        <v>9</v>
      </c>
      <c r="G10" s="4" t="s">
        <v>12</v>
      </c>
      <c r="H10" s="4" t="s">
        <v>10</v>
      </c>
      <c r="I10" s="4" t="s">
        <v>11</v>
      </c>
      <c r="J10" s="4" t="s">
        <v>13</v>
      </c>
    </row>
    <row r="11" spans="1:10" x14ac:dyDescent="0.3">
      <c r="D11" s="13" t="s">
        <v>79</v>
      </c>
      <c r="E11" s="73">
        <v>43985</v>
      </c>
      <c r="F11" s="74" t="s">
        <v>83</v>
      </c>
      <c r="G11" s="16" t="s">
        <v>80</v>
      </c>
      <c r="H11" s="16" t="s">
        <v>81</v>
      </c>
      <c r="I11" s="16" t="s">
        <v>81</v>
      </c>
      <c r="J11" t="s">
        <v>84</v>
      </c>
    </row>
    <row r="12" spans="1:10" ht="43.2" x14ac:dyDescent="0.3">
      <c r="D12" s="13" t="s">
        <v>103</v>
      </c>
      <c r="E12" s="73">
        <v>44545</v>
      </c>
      <c r="F12" s="74" t="s">
        <v>104</v>
      </c>
      <c r="G12" s="16" t="s">
        <v>80</v>
      </c>
      <c r="H12" s="16" t="s">
        <v>81</v>
      </c>
      <c r="I12" s="16" t="s">
        <v>81</v>
      </c>
      <c r="J12" s="4" t="s">
        <v>84</v>
      </c>
    </row>
    <row r="13" spans="1:10" x14ac:dyDescent="0.3">
      <c r="F13" s="14"/>
    </row>
    <row r="14" spans="1:10" x14ac:dyDescent="0.3">
      <c r="F14" s="14"/>
    </row>
    <row r="15" spans="1:10" x14ac:dyDescent="0.3">
      <c r="F15" s="14"/>
    </row>
    <row r="16" spans="1:10" x14ac:dyDescent="0.3"/>
    <row r="17" x14ac:dyDescent="0.3"/>
    <row r="18" x14ac:dyDescent="0.3"/>
    <row r="19" x14ac:dyDescent="0.3"/>
    <row r="20" x14ac:dyDescent="0.3"/>
  </sheetData>
  <sheetProtection sheet="1" objects="1" scenarios="1"/>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72B979-621C-46AC-A78F-C417E3FCFAE0}">
  <sheetPr>
    <tabColor rgb="FF0F2B5B"/>
  </sheetPr>
  <dimension ref="A1:L51"/>
  <sheetViews>
    <sheetView showGridLines="0" zoomScaleNormal="100" workbookViewId="0"/>
  </sheetViews>
  <sheetFormatPr defaultColWidth="0" defaultRowHeight="14.4" zeroHeight="1" x14ac:dyDescent="0.3"/>
  <cols>
    <col min="1" max="1" width="41.21875" style="57" customWidth="1"/>
    <col min="2" max="2" width="13.33203125" style="4" customWidth="1"/>
    <col min="3" max="3" width="12" style="4" customWidth="1"/>
    <col min="4" max="4" width="11.77734375" style="4" customWidth="1"/>
    <col min="5" max="5" width="12.21875" style="4" customWidth="1"/>
    <col min="6" max="6" width="14.21875" style="4" customWidth="1"/>
    <col min="7" max="7" width="15" style="4" customWidth="1"/>
    <col min="8" max="8" width="14.33203125" style="4" customWidth="1"/>
    <col min="9" max="9" width="13.77734375" style="4" customWidth="1"/>
    <col min="10" max="10" width="15.21875" style="4" customWidth="1"/>
    <col min="11" max="12" width="8.77734375" style="4" customWidth="1"/>
    <col min="13" max="16384" width="8.77734375" style="4" hidden="1"/>
  </cols>
  <sheetData>
    <row r="1" spans="1:10" ht="25.8" x14ac:dyDescent="0.5">
      <c r="A1" s="3" t="s">
        <v>102</v>
      </c>
    </row>
    <row r="2" spans="1:10" x14ac:dyDescent="0.3">
      <c r="A2" s="2"/>
    </row>
    <row r="3" spans="1:10" x14ac:dyDescent="0.3">
      <c r="A3" s="2" t="str">
        <f>CONCATENATE("Summary of "&amp;RIGHT(A1,4)," carbon factors ( kg CO2 eq. per tonne of material) for wastes from Scotland. Please note that this release cover 2020 CFs for household waste only.")</f>
        <v>Summary of 2020 carbon factors ( kg CO2 eq. per tonne of material) for wastes from Scotland. Please note that this release cover 2020 CFs for household waste only.</v>
      </c>
    </row>
    <row r="4" spans="1:10" ht="15" thickBot="1" x14ac:dyDescent="0.35"/>
    <row r="5" spans="1:10" x14ac:dyDescent="0.3">
      <c r="A5" s="116" t="s">
        <v>29</v>
      </c>
      <c r="B5" s="117" t="s">
        <v>30</v>
      </c>
      <c r="C5" s="118"/>
      <c r="D5" s="118"/>
      <c r="E5" s="118"/>
      <c r="F5" s="119"/>
      <c r="G5" s="117" t="s">
        <v>31</v>
      </c>
      <c r="H5" s="118"/>
      <c r="I5" s="118"/>
      <c r="J5" s="120"/>
    </row>
    <row r="6" spans="1:10" ht="28.8" x14ac:dyDescent="0.3">
      <c r="A6" s="116"/>
      <c r="B6" s="37" t="s">
        <v>32</v>
      </c>
      <c r="C6" s="38" t="s">
        <v>33</v>
      </c>
      <c r="D6" s="38" t="s">
        <v>34</v>
      </c>
      <c r="E6" s="38" t="s">
        <v>35</v>
      </c>
      <c r="F6" s="66" t="s">
        <v>36</v>
      </c>
      <c r="G6" s="61" t="s">
        <v>32</v>
      </c>
      <c r="H6" s="62" t="s">
        <v>33</v>
      </c>
      <c r="I6" s="62" t="s">
        <v>34</v>
      </c>
      <c r="J6" s="63" t="s">
        <v>35</v>
      </c>
    </row>
    <row r="7" spans="1:10" x14ac:dyDescent="0.3">
      <c r="A7" s="35" t="s">
        <v>37</v>
      </c>
      <c r="B7" s="40"/>
      <c r="C7" s="27"/>
      <c r="D7" s="27"/>
      <c r="E7" s="27"/>
      <c r="F7" s="58"/>
      <c r="G7" s="67"/>
      <c r="H7" s="65"/>
      <c r="I7" s="65"/>
      <c r="J7" s="68"/>
    </row>
    <row r="8" spans="1:10" x14ac:dyDescent="0.3">
      <c r="A8" s="35" t="s">
        <v>38</v>
      </c>
      <c r="B8" s="42">
        <v>3744</v>
      </c>
      <c r="C8" s="28">
        <v>-16.69283317367967</v>
      </c>
      <c r="D8" s="28">
        <v>1.0804266666666642</v>
      </c>
      <c r="E8" s="28">
        <v>988.64134009302336</v>
      </c>
      <c r="F8" s="59">
        <v>17.45685963483097</v>
      </c>
      <c r="G8" s="67"/>
      <c r="H8" s="64"/>
      <c r="I8" s="64"/>
      <c r="J8" s="69"/>
    </row>
    <row r="9" spans="1:10" x14ac:dyDescent="0.3">
      <c r="A9" s="35" t="s">
        <v>39</v>
      </c>
      <c r="B9" s="44"/>
      <c r="C9" s="27"/>
      <c r="D9" s="27"/>
      <c r="E9" s="27"/>
      <c r="F9" s="58"/>
      <c r="G9" s="67"/>
      <c r="H9" s="65"/>
      <c r="I9" s="65"/>
      <c r="J9" s="68"/>
    </row>
    <row r="10" spans="1:10" x14ac:dyDescent="0.3">
      <c r="A10" s="35" t="s">
        <v>40</v>
      </c>
      <c r="B10" s="42">
        <v>12106.672999999999</v>
      </c>
      <c r="C10" s="28">
        <v>-578.62391078699841</v>
      </c>
      <c r="D10" s="27"/>
      <c r="E10" s="27"/>
      <c r="F10" s="58"/>
      <c r="G10" s="67"/>
      <c r="H10" s="65"/>
      <c r="I10" s="65"/>
      <c r="J10" s="68"/>
    </row>
    <row r="11" spans="1:10" x14ac:dyDescent="0.3">
      <c r="A11" s="35" t="s">
        <v>41</v>
      </c>
      <c r="B11" s="42">
        <v>1320.4597799999999</v>
      </c>
      <c r="C11" s="28">
        <v>4039.5402199999999</v>
      </c>
      <c r="D11" s="28">
        <v>382.29542666666663</v>
      </c>
      <c r="E11" s="27"/>
      <c r="F11" s="58"/>
      <c r="G11" s="67"/>
      <c r="H11" s="64"/>
      <c r="I11" s="64"/>
      <c r="J11" s="69"/>
    </row>
    <row r="12" spans="1:10" x14ac:dyDescent="0.3">
      <c r="A12" s="35" t="s">
        <v>42</v>
      </c>
      <c r="B12" s="40"/>
      <c r="C12" s="27"/>
      <c r="D12" s="27"/>
      <c r="E12" s="28">
        <v>8.48</v>
      </c>
      <c r="F12" s="59">
        <v>-3.1671345729214693</v>
      </c>
      <c r="G12" s="67"/>
      <c r="H12" s="64"/>
      <c r="I12" s="64"/>
      <c r="J12" s="69"/>
    </row>
    <row r="13" spans="1:10" x14ac:dyDescent="0.3">
      <c r="A13" s="35" t="s">
        <v>43</v>
      </c>
      <c r="B13" s="40"/>
      <c r="C13" s="27"/>
      <c r="D13" s="27"/>
      <c r="E13" s="27"/>
      <c r="F13" s="58"/>
      <c r="G13" s="67"/>
      <c r="H13" s="64"/>
      <c r="I13" s="64"/>
      <c r="J13" s="69"/>
    </row>
    <row r="14" spans="1:10" ht="28.8" x14ac:dyDescent="0.3">
      <c r="A14" s="35" t="s">
        <v>44</v>
      </c>
      <c r="B14" s="45">
        <v>1754.4561860982687</v>
      </c>
      <c r="C14" s="28">
        <v>-180.524866251134</v>
      </c>
      <c r="D14" s="28">
        <v>41.295426666666671</v>
      </c>
      <c r="E14" s="28">
        <v>4.2561957038597207</v>
      </c>
      <c r="F14" s="58"/>
      <c r="G14" s="67"/>
      <c r="H14" s="64"/>
      <c r="I14" s="64"/>
      <c r="J14" s="69"/>
    </row>
    <row r="15" spans="1:10" x14ac:dyDescent="0.3">
      <c r="A15" s="35" t="s">
        <v>45</v>
      </c>
      <c r="B15" s="45">
        <v>6850</v>
      </c>
      <c r="C15" s="28">
        <v>-1620.8293474184538</v>
      </c>
      <c r="D15" s="27">
        <v>328</v>
      </c>
      <c r="E15" s="27"/>
      <c r="F15" s="58"/>
      <c r="G15" s="67"/>
      <c r="H15" s="64"/>
      <c r="I15" s="64"/>
      <c r="J15" s="69"/>
    </row>
    <row r="16" spans="1:10" x14ac:dyDescent="0.3">
      <c r="A16" s="35" t="s">
        <v>46</v>
      </c>
      <c r="B16" s="44"/>
      <c r="C16" s="27"/>
      <c r="D16" s="27"/>
      <c r="E16" s="27"/>
      <c r="F16" s="58"/>
      <c r="G16" s="67"/>
      <c r="H16" s="64"/>
      <c r="I16" s="64"/>
      <c r="J16" s="69"/>
    </row>
    <row r="17" spans="1:10" x14ac:dyDescent="0.3">
      <c r="A17" s="35" t="s">
        <v>47</v>
      </c>
      <c r="B17" s="45">
        <v>1210</v>
      </c>
      <c r="C17" s="28">
        <v>-754.96292004634995</v>
      </c>
      <c r="D17" s="28">
        <v>48.62876</v>
      </c>
      <c r="E17" s="28">
        <v>4.2613720930232555</v>
      </c>
      <c r="F17" s="58"/>
      <c r="G17" s="67"/>
      <c r="H17" s="64"/>
      <c r="I17" s="64"/>
      <c r="J17" s="69"/>
    </row>
    <row r="18" spans="1:10" x14ac:dyDescent="0.3">
      <c r="A18" s="36" t="s">
        <v>48</v>
      </c>
      <c r="B18" s="44"/>
      <c r="C18" s="27"/>
      <c r="D18" s="28">
        <v>210.13431555555547</v>
      </c>
      <c r="E18" s="28">
        <v>420</v>
      </c>
      <c r="F18" s="58"/>
      <c r="G18" s="67"/>
      <c r="H18" s="64"/>
      <c r="I18" s="64"/>
      <c r="J18" s="69"/>
    </row>
    <row r="19" spans="1:10" x14ac:dyDescent="0.3">
      <c r="A19" s="35" t="s">
        <v>49</v>
      </c>
      <c r="B19" s="45">
        <v>3207.2330027554849</v>
      </c>
      <c r="C19" s="28">
        <v>-649.11232057355676</v>
      </c>
      <c r="D19" s="28">
        <v>382.29542666666663</v>
      </c>
      <c r="E19" s="28">
        <v>451.82420953943813</v>
      </c>
      <c r="F19" s="59">
        <v>17.45685963483097</v>
      </c>
      <c r="G19" s="67"/>
      <c r="H19" s="64"/>
      <c r="I19" s="64"/>
      <c r="J19" s="69"/>
    </row>
    <row r="20" spans="1:10" x14ac:dyDescent="0.3">
      <c r="A20" s="35" t="s">
        <v>50</v>
      </c>
      <c r="B20" s="44"/>
      <c r="C20" s="27"/>
      <c r="D20" s="27"/>
      <c r="E20" s="27"/>
      <c r="F20" s="58"/>
      <c r="G20" s="67"/>
      <c r="H20" s="64"/>
      <c r="I20" s="64"/>
      <c r="J20" s="69"/>
    </row>
    <row r="21" spans="1:10" x14ac:dyDescent="0.3">
      <c r="A21" s="35" t="s">
        <v>51</v>
      </c>
      <c r="B21" s="45">
        <v>2919.5364</v>
      </c>
      <c r="C21" s="28">
        <v>-1768.466498516279</v>
      </c>
      <c r="D21" s="27"/>
      <c r="E21" s="27"/>
      <c r="F21" s="58"/>
      <c r="G21" s="67"/>
      <c r="H21" s="64"/>
      <c r="I21" s="64"/>
      <c r="J21" s="69"/>
    </row>
    <row r="22" spans="1:10" ht="28.95" customHeight="1" x14ac:dyDescent="0.3">
      <c r="A22" s="35" t="s">
        <v>52</v>
      </c>
      <c r="B22" s="45">
        <v>3890.5885230992772</v>
      </c>
      <c r="C22" s="28">
        <v>-2537.328065680872</v>
      </c>
      <c r="D22" s="28">
        <v>41.295426666666671</v>
      </c>
      <c r="E22" s="28">
        <v>4.2613720930232555</v>
      </c>
      <c r="F22" s="59">
        <v>-2496.0326390142054</v>
      </c>
      <c r="G22" s="67"/>
      <c r="H22" s="64"/>
      <c r="I22" s="64"/>
      <c r="J22" s="69"/>
    </row>
    <row r="23" spans="1:10" x14ac:dyDescent="0.3">
      <c r="A23" s="35" t="s">
        <v>53</v>
      </c>
      <c r="B23" s="42">
        <v>12943.336400000002</v>
      </c>
      <c r="C23" s="28">
        <v>-9961.28181761628</v>
      </c>
      <c r="D23" s="27"/>
      <c r="E23" s="27"/>
      <c r="F23" s="58"/>
      <c r="G23" s="67"/>
      <c r="H23" s="64"/>
      <c r="I23" s="64"/>
      <c r="J23" s="69"/>
    </row>
    <row r="24" spans="1:10" x14ac:dyDescent="0.3">
      <c r="A24" s="35" t="s">
        <v>54</v>
      </c>
      <c r="B24" s="45">
        <v>20.104071509858407</v>
      </c>
      <c r="C24" s="28">
        <v>2.21</v>
      </c>
      <c r="D24" s="28">
        <v>41.295426666666671</v>
      </c>
      <c r="E24" s="28">
        <v>2.5440727802037846</v>
      </c>
      <c r="F24" s="58"/>
      <c r="G24" s="67"/>
      <c r="H24" s="64"/>
      <c r="I24" s="64"/>
      <c r="J24" s="69"/>
    </row>
    <row r="25" spans="1:10" ht="28.8" x14ac:dyDescent="0.3">
      <c r="A25" s="35" t="s">
        <v>55</v>
      </c>
      <c r="B25" s="44"/>
      <c r="C25" s="27"/>
      <c r="D25" s="27"/>
      <c r="E25" s="27"/>
      <c r="F25" s="58"/>
      <c r="G25" s="67"/>
      <c r="H25" s="64"/>
      <c r="I25" s="64"/>
      <c r="J25" s="69"/>
    </row>
    <row r="26" spans="1:10" x14ac:dyDescent="0.3">
      <c r="A26" s="35" t="s">
        <v>56</v>
      </c>
      <c r="B26" s="45">
        <v>1892.5264</v>
      </c>
      <c r="C26" s="28">
        <v>-1209.4825627906976</v>
      </c>
      <c r="D26" s="28">
        <v>40.562093333333223</v>
      </c>
      <c r="E26" s="28">
        <v>107.26137209302325</v>
      </c>
      <c r="F26" s="58"/>
      <c r="G26" s="67"/>
      <c r="H26" s="64"/>
      <c r="I26" s="64"/>
      <c r="J26" s="69"/>
    </row>
    <row r="27" spans="1:10" x14ac:dyDescent="0.3">
      <c r="A27" s="35" t="s">
        <v>57</v>
      </c>
      <c r="B27" s="44"/>
      <c r="C27" s="27"/>
      <c r="D27" s="27"/>
      <c r="E27" s="27"/>
      <c r="F27" s="58"/>
      <c r="G27" s="67"/>
      <c r="H27" s="64"/>
      <c r="I27" s="64"/>
      <c r="J27" s="69"/>
    </row>
    <row r="28" spans="1:10" x14ac:dyDescent="0.3">
      <c r="A28" s="35" t="s">
        <v>58</v>
      </c>
      <c r="B28" s="45">
        <v>879.46248441860462</v>
      </c>
      <c r="C28" s="28">
        <v>-546.52862241372111</v>
      </c>
      <c r="D28" s="28">
        <v>-94.190684444444457</v>
      </c>
      <c r="E28" s="28">
        <v>499.33038797069997</v>
      </c>
      <c r="F28" s="58"/>
      <c r="G28" s="67"/>
      <c r="H28" s="64"/>
      <c r="I28" s="64"/>
      <c r="J28" s="69"/>
    </row>
    <row r="29" spans="1:10" x14ac:dyDescent="0.3">
      <c r="A29" s="35" t="s">
        <v>59</v>
      </c>
      <c r="B29" s="42">
        <v>3182.3037798080386</v>
      </c>
      <c r="C29" s="28">
        <v>-535.76043355167747</v>
      </c>
      <c r="D29" s="28">
        <v>1885.20268503544</v>
      </c>
      <c r="E29" s="28">
        <v>4.2577668712863481</v>
      </c>
      <c r="F29" s="58"/>
      <c r="G29" s="67"/>
      <c r="H29" s="64"/>
      <c r="I29" s="64"/>
      <c r="J29" s="69"/>
    </row>
    <row r="30" spans="1:10" x14ac:dyDescent="0.3">
      <c r="A30" s="35" t="s">
        <v>60</v>
      </c>
      <c r="B30" s="45">
        <v>3100</v>
      </c>
      <c r="C30" s="28">
        <v>-514.49046378729713</v>
      </c>
      <c r="D30" s="28">
        <v>1807.4509822222217</v>
      </c>
      <c r="E30" s="27"/>
      <c r="F30" s="58"/>
      <c r="G30" s="67"/>
      <c r="H30" s="64"/>
      <c r="I30" s="64"/>
      <c r="J30" s="69"/>
    </row>
    <row r="31" spans="1:10" x14ac:dyDescent="0.3">
      <c r="A31" s="35" t="s">
        <v>61</v>
      </c>
      <c r="B31" s="44"/>
      <c r="C31" s="27"/>
      <c r="D31" s="27"/>
      <c r="E31" s="27"/>
      <c r="F31" s="58"/>
      <c r="G31" s="67"/>
      <c r="H31" s="64"/>
      <c r="I31" s="64"/>
      <c r="J31" s="69"/>
    </row>
    <row r="32" spans="1:10" x14ac:dyDescent="0.3">
      <c r="A32" s="35" t="s">
        <v>62</v>
      </c>
      <c r="B32" s="40"/>
      <c r="C32" s="28">
        <v>1.0091233499999999</v>
      </c>
      <c r="D32" s="27"/>
      <c r="E32" s="28">
        <v>1.2643491</v>
      </c>
      <c r="F32" s="58"/>
      <c r="G32" s="67"/>
      <c r="H32" s="64"/>
      <c r="I32" s="64"/>
      <c r="J32" s="69"/>
    </row>
    <row r="33" spans="1:10" x14ac:dyDescent="0.3">
      <c r="A33" s="35" t="s">
        <v>63</v>
      </c>
      <c r="B33" s="40"/>
      <c r="C33" s="27"/>
      <c r="D33" s="27"/>
      <c r="E33" s="27"/>
      <c r="F33" s="58"/>
      <c r="G33" s="67"/>
      <c r="H33" s="64"/>
      <c r="I33" s="64"/>
      <c r="J33" s="69"/>
    </row>
    <row r="34" spans="1:10" x14ac:dyDescent="0.3">
      <c r="A34" s="35" t="s">
        <v>64</v>
      </c>
      <c r="B34" s="44"/>
      <c r="C34" s="27"/>
      <c r="D34" s="27"/>
      <c r="E34" s="27"/>
      <c r="F34" s="58"/>
      <c r="G34" s="67"/>
      <c r="H34" s="64"/>
      <c r="I34" s="64"/>
      <c r="J34" s="69"/>
    </row>
    <row r="35" spans="1:10" x14ac:dyDescent="0.3">
      <c r="A35" s="35" t="s">
        <v>65</v>
      </c>
      <c r="B35" s="42">
        <v>20443.781712580963</v>
      </c>
      <c r="C35" s="28">
        <v>-5828.0341838295963</v>
      </c>
      <c r="D35" s="28">
        <v>216.08695652173913</v>
      </c>
      <c r="E35" s="28">
        <v>570.65142341124761</v>
      </c>
      <c r="F35" s="58"/>
      <c r="G35" s="67"/>
      <c r="H35" s="64"/>
      <c r="I35" s="64"/>
      <c r="J35" s="69"/>
    </row>
    <row r="36" spans="1:10" x14ac:dyDescent="0.3">
      <c r="A36" s="35" t="s">
        <v>66</v>
      </c>
      <c r="B36" s="42">
        <v>1401</v>
      </c>
      <c r="C36" s="28">
        <v>-725</v>
      </c>
      <c r="D36" s="27"/>
      <c r="E36" s="27"/>
      <c r="F36" s="58"/>
      <c r="G36" s="67"/>
      <c r="H36" s="64"/>
      <c r="I36" s="64"/>
      <c r="J36" s="69"/>
    </row>
    <row r="37" spans="1:10" x14ac:dyDescent="0.3">
      <c r="A37" s="35" t="s">
        <v>67</v>
      </c>
      <c r="B37" s="44"/>
      <c r="C37" s="28">
        <v>-49.985876365231348</v>
      </c>
      <c r="D37" s="28">
        <v>-14.323462222222229</v>
      </c>
      <c r="E37" s="28">
        <v>213.71753488372093</v>
      </c>
      <c r="F37" s="59">
        <v>17.45685963483097</v>
      </c>
      <c r="G37" s="67"/>
      <c r="H37" s="64"/>
      <c r="I37" s="64"/>
      <c r="J37" s="69"/>
    </row>
    <row r="38" spans="1:10" x14ac:dyDescent="0.3">
      <c r="A38" s="35" t="s">
        <v>68</v>
      </c>
      <c r="B38" s="40"/>
      <c r="C38" s="27"/>
      <c r="D38" s="27"/>
      <c r="E38" s="27"/>
      <c r="F38" s="58"/>
      <c r="G38" s="67"/>
      <c r="H38" s="64"/>
      <c r="I38" s="64"/>
      <c r="J38" s="69"/>
    </row>
    <row r="39" spans="1:10" ht="15" thickBot="1" x14ac:dyDescent="0.35">
      <c r="A39" s="35" t="s">
        <v>69</v>
      </c>
      <c r="B39" s="46">
        <v>514.47168518695696</v>
      </c>
      <c r="C39" s="47">
        <v>-286.80007359030361</v>
      </c>
      <c r="D39" s="47">
        <v>-145.32124000000005</v>
      </c>
      <c r="E39" s="47">
        <v>860.9672253430233</v>
      </c>
      <c r="F39" s="60"/>
      <c r="G39" s="70"/>
      <c r="H39" s="71"/>
      <c r="I39" s="71"/>
      <c r="J39" s="72"/>
    </row>
    <row r="40" spans="1:10" x14ac:dyDescent="0.3">
      <c r="B40" s="32"/>
      <c r="C40" s="32"/>
      <c r="D40" s="32"/>
      <c r="E40" s="32"/>
      <c r="F40" s="32"/>
      <c r="G40" s="32"/>
      <c r="H40" s="32"/>
      <c r="I40" s="32"/>
      <c r="J40" s="32"/>
    </row>
    <row r="41" spans="1:10" x14ac:dyDescent="0.3"/>
    <row r="42" spans="1:10" x14ac:dyDescent="0.3">
      <c r="A42" s="121" t="s">
        <v>70</v>
      </c>
      <c r="B42" s="121"/>
      <c r="C42" s="33"/>
    </row>
    <row r="43" spans="1:10" x14ac:dyDescent="0.3">
      <c r="A43" s="121" t="s">
        <v>71</v>
      </c>
      <c r="B43" s="121"/>
      <c r="C43" s="34"/>
    </row>
    <row r="44" spans="1:10" x14ac:dyDescent="0.3"/>
    <row r="45" spans="1:10" x14ac:dyDescent="0.3"/>
    <row r="46" spans="1:10" x14ac:dyDescent="0.3"/>
    <row r="47" spans="1:10" x14ac:dyDescent="0.3"/>
    <row r="48" spans="1:10" x14ac:dyDescent="0.3"/>
    <row r="49" x14ac:dyDescent="0.3"/>
    <row r="50" x14ac:dyDescent="0.3"/>
    <row r="51" ht="15" hidden="1" customHeight="1" x14ac:dyDescent="0.3"/>
  </sheetData>
  <sheetProtection sheet="1" objects="1" scenarios="1"/>
  <mergeCells count="5">
    <mergeCell ref="A5:A6"/>
    <mergeCell ref="B5:F5"/>
    <mergeCell ref="G5:J5"/>
    <mergeCell ref="A42:B42"/>
    <mergeCell ref="A43:B43"/>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A109EF-0D3D-41AF-BC1F-C8F39B2918F9}">
  <sheetPr>
    <tabColor rgb="FF0F2B5B"/>
  </sheetPr>
  <dimension ref="A1:L51"/>
  <sheetViews>
    <sheetView showGridLines="0" zoomScaleNormal="100" workbookViewId="0"/>
  </sheetViews>
  <sheetFormatPr defaultColWidth="0" defaultRowHeight="14.4" zeroHeight="1" x14ac:dyDescent="0.3"/>
  <cols>
    <col min="1" max="1" width="41.21875" style="57" customWidth="1"/>
    <col min="2" max="2" width="13.33203125" style="4" customWidth="1"/>
    <col min="3" max="3" width="12" style="4" customWidth="1"/>
    <col min="4" max="4" width="11.77734375" style="4" customWidth="1"/>
    <col min="5" max="5" width="12.21875" style="4" customWidth="1"/>
    <col min="6" max="6" width="14.21875" style="4" customWidth="1"/>
    <col min="7" max="7" width="15" style="4" customWidth="1"/>
    <col min="8" max="8" width="14.33203125" style="4" customWidth="1"/>
    <col min="9" max="9" width="13.77734375" style="4" customWidth="1"/>
    <col min="10" max="10" width="15.21875" style="4" customWidth="1"/>
    <col min="11" max="12" width="8.77734375" style="4" customWidth="1"/>
    <col min="13" max="16384" width="8.77734375" style="4" hidden="1"/>
  </cols>
  <sheetData>
    <row r="1" spans="1:10" ht="25.8" x14ac:dyDescent="0.5">
      <c r="A1" s="3" t="s">
        <v>101</v>
      </c>
      <c r="H1" s="5"/>
    </row>
    <row r="2" spans="1:10" x14ac:dyDescent="0.3">
      <c r="A2" s="2"/>
    </row>
    <row r="3" spans="1:10" x14ac:dyDescent="0.3">
      <c r="A3" s="2" t="str">
        <f>CONCATENATE("Summary of "&amp;RIGHT(A1,4)," carbon factors ( kg CO2 eq. per tonne of material) for wastes from Scotland. Please note that this release cover 2019 CFs for household waste only.")</f>
        <v>Summary of 2019 carbon factors ( kg CO2 eq. per tonne of material) for wastes from Scotland. Please note that this release cover 2019 CFs for household waste only.</v>
      </c>
    </row>
    <row r="4" spans="1:10" ht="15" thickBot="1" x14ac:dyDescent="0.35"/>
    <row r="5" spans="1:10" x14ac:dyDescent="0.3">
      <c r="A5" s="116" t="s">
        <v>29</v>
      </c>
      <c r="B5" s="117" t="s">
        <v>30</v>
      </c>
      <c r="C5" s="118"/>
      <c r="D5" s="118"/>
      <c r="E5" s="118"/>
      <c r="F5" s="119"/>
      <c r="G5" s="117" t="s">
        <v>31</v>
      </c>
      <c r="H5" s="118"/>
      <c r="I5" s="118"/>
      <c r="J5" s="120"/>
    </row>
    <row r="6" spans="1:10" ht="28.8" x14ac:dyDescent="0.3">
      <c r="A6" s="116"/>
      <c r="B6" s="37" t="s">
        <v>32</v>
      </c>
      <c r="C6" s="38" t="s">
        <v>33</v>
      </c>
      <c r="D6" s="38" t="s">
        <v>34</v>
      </c>
      <c r="E6" s="38" t="s">
        <v>35</v>
      </c>
      <c r="F6" s="66" t="s">
        <v>36</v>
      </c>
      <c r="G6" s="61" t="s">
        <v>32</v>
      </c>
      <c r="H6" s="62" t="s">
        <v>33</v>
      </c>
      <c r="I6" s="62" t="s">
        <v>34</v>
      </c>
      <c r="J6" s="63" t="s">
        <v>35</v>
      </c>
    </row>
    <row r="7" spans="1:10" x14ac:dyDescent="0.3">
      <c r="A7" s="35" t="s">
        <v>37</v>
      </c>
      <c r="B7" s="40"/>
      <c r="C7" s="27"/>
      <c r="D7" s="27"/>
      <c r="E7" s="27"/>
      <c r="F7" s="58"/>
      <c r="G7" s="67"/>
      <c r="H7" s="65"/>
      <c r="I7" s="65"/>
      <c r="J7" s="68"/>
    </row>
    <row r="8" spans="1:10" x14ac:dyDescent="0.3">
      <c r="A8" s="35" t="s">
        <v>38</v>
      </c>
      <c r="B8" s="42">
        <v>3744</v>
      </c>
      <c r="C8" s="28">
        <v>-18.050050788897011</v>
      </c>
      <c r="D8" s="28">
        <v>-0.55430666666666895</v>
      </c>
      <c r="E8" s="28">
        <v>988.64134009302336</v>
      </c>
      <c r="F8" s="59">
        <v>18.10387129620937</v>
      </c>
      <c r="G8" s="67"/>
      <c r="H8" s="64"/>
      <c r="I8" s="64"/>
      <c r="J8" s="69"/>
    </row>
    <row r="9" spans="1:10" x14ac:dyDescent="0.3">
      <c r="A9" s="35" t="s">
        <v>39</v>
      </c>
      <c r="B9" s="44"/>
      <c r="C9" s="27"/>
      <c r="D9" s="27"/>
      <c r="E9" s="27"/>
      <c r="F9" s="58"/>
      <c r="G9" s="67"/>
      <c r="H9" s="65"/>
      <c r="I9" s="65"/>
      <c r="J9" s="68"/>
    </row>
    <row r="10" spans="1:10" x14ac:dyDescent="0.3">
      <c r="A10" s="35" t="s">
        <v>40</v>
      </c>
      <c r="B10" s="42">
        <v>12106.672999999999</v>
      </c>
      <c r="C10" s="28">
        <v>-578.62391078699841</v>
      </c>
      <c r="D10" s="27"/>
      <c r="E10" s="27"/>
      <c r="F10" s="58"/>
      <c r="G10" s="67"/>
      <c r="H10" s="65"/>
      <c r="I10" s="65"/>
      <c r="J10" s="68"/>
    </row>
    <row r="11" spans="1:10" x14ac:dyDescent="0.3">
      <c r="A11" s="35" t="s">
        <v>41</v>
      </c>
      <c r="B11" s="42">
        <v>1320.4597799999999</v>
      </c>
      <c r="C11" s="28">
        <v>4039.5402199999999</v>
      </c>
      <c r="D11" s="28">
        <v>384.91702666666663</v>
      </c>
      <c r="E11" s="27"/>
      <c r="F11" s="58"/>
      <c r="G11" s="67"/>
      <c r="H11" s="64"/>
      <c r="I11" s="64"/>
      <c r="J11" s="69"/>
    </row>
    <row r="12" spans="1:10" x14ac:dyDescent="0.3">
      <c r="A12" s="35" t="s">
        <v>42</v>
      </c>
      <c r="B12" s="40"/>
      <c r="C12" s="27"/>
      <c r="D12" s="27"/>
      <c r="E12" s="28">
        <v>8.48</v>
      </c>
      <c r="F12" s="59">
        <v>-3.1671345729214693</v>
      </c>
      <c r="G12" s="67"/>
      <c r="H12" s="64"/>
      <c r="I12" s="64"/>
      <c r="J12" s="69"/>
    </row>
    <row r="13" spans="1:10" x14ac:dyDescent="0.3">
      <c r="A13" s="35" t="s">
        <v>43</v>
      </c>
      <c r="B13" s="40"/>
      <c r="C13" s="27"/>
      <c r="D13" s="27"/>
      <c r="E13" s="27"/>
      <c r="F13" s="58"/>
      <c r="G13" s="67"/>
      <c r="H13" s="64"/>
      <c r="I13" s="64"/>
      <c r="J13" s="69"/>
    </row>
    <row r="14" spans="1:10" ht="28.8" x14ac:dyDescent="0.3">
      <c r="A14" s="35" t="s">
        <v>44</v>
      </c>
      <c r="B14" s="45">
        <v>1754.4561860982687</v>
      </c>
      <c r="C14" s="28">
        <v>-180.524866251134</v>
      </c>
      <c r="D14" s="28">
        <v>43.917026666666665</v>
      </c>
      <c r="E14" s="28">
        <v>4.2561957038597207</v>
      </c>
      <c r="F14" s="58"/>
      <c r="G14" s="67"/>
      <c r="H14" s="64"/>
      <c r="I14" s="64"/>
      <c r="J14" s="69"/>
    </row>
    <row r="15" spans="1:10" x14ac:dyDescent="0.3">
      <c r="A15" s="35" t="s">
        <v>45</v>
      </c>
      <c r="B15" s="45">
        <v>6850</v>
      </c>
      <c r="C15" s="28">
        <v>-1620.8293474184538</v>
      </c>
      <c r="D15" s="27">
        <v>328</v>
      </c>
      <c r="E15" s="27"/>
      <c r="F15" s="58"/>
      <c r="G15" s="67"/>
      <c r="H15" s="64"/>
      <c r="I15" s="64"/>
      <c r="J15" s="69"/>
    </row>
    <row r="16" spans="1:10" x14ac:dyDescent="0.3">
      <c r="A16" s="35" t="s">
        <v>46</v>
      </c>
      <c r="B16" s="44"/>
      <c r="C16" s="27"/>
      <c r="D16" s="27"/>
      <c r="E16" s="27"/>
      <c r="F16" s="58"/>
      <c r="G16" s="67"/>
      <c r="H16" s="64"/>
      <c r="I16" s="64"/>
      <c r="J16" s="69"/>
    </row>
    <row r="17" spans="1:10" x14ac:dyDescent="0.3">
      <c r="A17" s="35" t="s">
        <v>47</v>
      </c>
      <c r="B17" s="45">
        <v>1210</v>
      </c>
      <c r="C17" s="28">
        <v>-754.96292004634995</v>
      </c>
      <c r="D17" s="28">
        <v>51.250360000000001</v>
      </c>
      <c r="E17" s="28">
        <v>4.2613720930232555</v>
      </c>
      <c r="F17" s="58"/>
      <c r="G17" s="67"/>
      <c r="H17" s="64"/>
      <c r="I17" s="64"/>
      <c r="J17" s="69"/>
    </row>
    <row r="18" spans="1:10" x14ac:dyDescent="0.3">
      <c r="A18" s="36" t="s">
        <v>48</v>
      </c>
      <c r="B18" s="44"/>
      <c r="C18" s="27"/>
      <c r="D18" s="28">
        <v>196.05702666666662</v>
      </c>
      <c r="E18" s="28">
        <v>420</v>
      </c>
      <c r="F18" s="58"/>
      <c r="G18" s="67"/>
      <c r="H18" s="64"/>
      <c r="I18" s="64"/>
      <c r="J18" s="69"/>
    </row>
    <row r="19" spans="1:10" x14ac:dyDescent="0.3">
      <c r="A19" s="35" t="s">
        <v>49</v>
      </c>
      <c r="B19" s="45">
        <v>3207.2330027554849</v>
      </c>
      <c r="C19" s="28">
        <v>-650.94884933946207</v>
      </c>
      <c r="D19" s="28">
        <v>384.91702666666663</v>
      </c>
      <c r="E19" s="28">
        <v>451.82420953943813</v>
      </c>
      <c r="F19" s="59">
        <v>18.10387129620937</v>
      </c>
      <c r="G19" s="67"/>
      <c r="H19" s="64"/>
      <c r="I19" s="64"/>
      <c r="J19" s="69"/>
    </row>
    <row r="20" spans="1:10" x14ac:dyDescent="0.3">
      <c r="A20" s="35" t="s">
        <v>50</v>
      </c>
      <c r="B20" s="44"/>
      <c r="C20" s="27"/>
      <c r="D20" s="27"/>
      <c r="E20" s="27"/>
      <c r="F20" s="58"/>
      <c r="G20" s="67"/>
      <c r="H20" s="64"/>
      <c r="I20" s="64"/>
      <c r="J20" s="69"/>
    </row>
    <row r="21" spans="1:10" x14ac:dyDescent="0.3">
      <c r="A21" s="35" t="s">
        <v>51</v>
      </c>
      <c r="B21" s="45">
        <v>2919.5364</v>
      </c>
      <c r="C21" s="28">
        <v>-1768.466498516279</v>
      </c>
      <c r="D21" s="27"/>
      <c r="E21" s="27"/>
      <c r="F21" s="58"/>
      <c r="G21" s="67"/>
      <c r="H21" s="64"/>
      <c r="I21" s="64"/>
      <c r="J21" s="69"/>
    </row>
    <row r="22" spans="1:10" ht="28.95" customHeight="1" x14ac:dyDescent="0.3">
      <c r="A22" s="35" t="s">
        <v>52</v>
      </c>
      <c r="B22" s="45">
        <v>3890.5885230992772</v>
      </c>
      <c r="C22" s="28">
        <v>-2537.328065680872</v>
      </c>
      <c r="D22" s="28">
        <v>43.917026666666665</v>
      </c>
      <c r="E22" s="28">
        <v>4.2613720930232555</v>
      </c>
      <c r="F22" s="59">
        <v>-2493.4110390142055</v>
      </c>
      <c r="G22" s="67"/>
      <c r="H22" s="64"/>
      <c r="I22" s="64"/>
      <c r="J22" s="69"/>
    </row>
    <row r="23" spans="1:10" x14ac:dyDescent="0.3">
      <c r="A23" s="35" t="s">
        <v>53</v>
      </c>
      <c r="B23" s="42">
        <v>12943.336400000002</v>
      </c>
      <c r="C23" s="28">
        <v>-9961.28181761628</v>
      </c>
      <c r="D23" s="27"/>
      <c r="E23" s="27"/>
      <c r="F23" s="58"/>
      <c r="G23" s="67"/>
      <c r="H23" s="64"/>
      <c r="I23" s="64"/>
      <c r="J23" s="69"/>
    </row>
    <row r="24" spans="1:10" x14ac:dyDescent="0.3">
      <c r="A24" s="35" t="s">
        <v>54</v>
      </c>
      <c r="B24" s="45">
        <v>20.104071509858407</v>
      </c>
      <c r="C24" s="28">
        <v>2.21</v>
      </c>
      <c r="D24" s="28">
        <v>43.917026666666665</v>
      </c>
      <c r="E24" s="28">
        <v>2.5440727802037846</v>
      </c>
      <c r="F24" s="58"/>
      <c r="G24" s="67"/>
      <c r="H24" s="64"/>
      <c r="I24" s="64"/>
      <c r="J24" s="69"/>
    </row>
    <row r="25" spans="1:10" ht="28.8" x14ac:dyDescent="0.3">
      <c r="A25" s="35" t="s">
        <v>55</v>
      </c>
      <c r="B25" s="44"/>
      <c r="C25" s="27"/>
      <c r="D25" s="27"/>
      <c r="E25" s="27"/>
      <c r="F25" s="58"/>
      <c r="G25" s="67"/>
      <c r="H25" s="64"/>
      <c r="I25" s="64"/>
      <c r="J25" s="69"/>
    </row>
    <row r="26" spans="1:10" x14ac:dyDescent="0.3">
      <c r="A26" s="35" t="s">
        <v>56</v>
      </c>
      <c r="B26" s="45">
        <v>1892.5264</v>
      </c>
      <c r="C26" s="28">
        <v>-1209.4825627906976</v>
      </c>
      <c r="D26" s="28">
        <v>10.037026666666577</v>
      </c>
      <c r="E26" s="28">
        <v>107.26137209302325</v>
      </c>
      <c r="F26" s="58"/>
      <c r="G26" s="67"/>
      <c r="H26" s="64"/>
      <c r="I26" s="64"/>
      <c r="J26" s="69"/>
    </row>
    <row r="27" spans="1:10" x14ac:dyDescent="0.3">
      <c r="A27" s="35" t="s">
        <v>57</v>
      </c>
      <c r="B27" s="44"/>
      <c r="C27" s="27"/>
      <c r="D27" s="27"/>
      <c r="E27" s="27"/>
      <c r="F27" s="58"/>
      <c r="G27" s="67"/>
      <c r="H27" s="64"/>
      <c r="I27" s="64"/>
      <c r="J27" s="69"/>
    </row>
    <row r="28" spans="1:10" x14ac:dyDescent="0.3">
      <c r="A28" s="35" t="s">
        <v>58</v>
      </c>
      <c r="B28" s="45">
        <v>879.46248441860462</v>
      </c>
      <c r="C28" s="28">
        <v>-546.52862241372111</v>
      </c>
      <c r="D28" s="28">
        <v>-105.06630666666668</v>
      </c>
      <c r="E28" s="28">
        <v>499.33038797069997</v>
      </c>
      <c r="F28" s="58"/>
      <c r="G28" s="67"/>
      <c r="H28" s="64"/>
      <c r="I28" s="64"/>
      <c r="J28" s="69"/>
    </row>
    <row r="29" spans="1:10" x14ac:dyDescent="0.3">
      <c r="A29" s="35" t="s">
        <v>59</v>
      </c>
      <c r="B29" s="42">
        <v>3182.3037798080386</v>
      </c>
      <c r="C29" s="28">
        <v>-535.76043355167747</v>
      </c>
      <c r="D29" s="28">
        <v>1857.3753721024104</v>
      </c>
      <c r="E29" s="28">
        <v>4.2577668712863481</v>
      </c>
      <c r="F29" s="58"/>
      <c r="G29" s="67"/>
      <c r="H29" s="64"/>
      <c r="I29" s="64"/>
      <c r="J29" s="69"/>
    </row>
    <row r="30" spans="1:10" x14ac:dyDescent="0.3">
      <c r="A30" s="35" t="s">
        <v>60</v>
      </c>
      <c r="B30" s="45">
        <v>3100</v>
      </c>
      <c r="C30" s="28">
        <v>-514.49046378729713</v>
      </c>
      <c r="D30" s="28">
        <v>1771.9036933333327</v>
      </c>
      <c r="E30" s="27"/>
      <c r="F30" s="58"/>
      <c r="G30" s="67"/>
      <c r="H30" s="64"/>
      <c r="I30" s="64"/>
      <c r="J30" s="69"/>
    </row>
    <row r="31" spans="1:10" x14ac:dyDescent="0.3">
      <c r="A31" s="35" t="s">
        <v>61</v>
      </c>
      <c r="B31" s="44"/>
      <c r="C31" s="27"/>
      <c r="D31" s="27"/>
      <c r="E31" s="27"/>
      <c r="F31" s="58"/>
      <c r="G31" s="67"/>
      <c r="H31" s="64"/>
      <c r="I31" s="64"/>
      <c r="J31" s="69"/>
    </row>
    <row r="32" spans="1:10" x14ac:dyDescent="0.3">
      <c r="A32" s="35" t="s">
        <v>62</v>
      </c>
      <c r="B32" s="40"/>
      <c r="C32" s="28">
        <v>1.0091233499999999</v>
      </c>
      <c r="D32" s="27"/>
      <c r="E32" s="28">
        <v>1.2643491</v>
      </c>
      <c r="F32" s="58"/>
      <c r="G32" s="67"/>
      <c r="H32" s="64"/>
      <c r="I32" s="64"/>
      <c r="J32" s="69"/>
    </row>
    <row r="33" spans="1:10" x14ac:dyDescent="0.3">
      <c r="A33" s="35" t="s">
        <v>63</v>
      </c>
      <c r="B33" s="40"/>
      <c r="C33" s="27"/>
      <c r="D33" s="27"/>
      <c r="E33" s="27"/>
      <c r="F33" s="58"/>
      <c r="G33" s="67"/>
      <c r="H33" s="64"/>
      <c r="I33" s="64"/>
      <c r="J33" s="69"/>
    </row>
    <row r="34" spans="1:10" x14ac:dyDescent="0.3">
      <c r="A34" s="35" t="s">
        <v>64</v>
      </c>
      <c r="B34" s="44"/>
      <c r="C34" s="27"/>
      <c r="D34" s="27"/>
      <c r="E34" s="27"/>
      <c r="F34" s="58"/>
      <c r="G34" s="67"/>
      <c r="H34" s="64"/>
      <c r="I34" s="64"/>
      <c r="J34" s="69"/>
    </row>
    <row r="35" spans="1:10" x14ac:dyDescent="0.3">
      <c r="A35" s="35" t="s">
        <v>65</v>
      </c>
      <c r="B35" s="42">
        <v>20443.781712580963</v>
      </c>
      <c r="C35" s="28">
        <v>-5828.0341838295963</v>
      </c>
      <c r="D35" s="28">
        <v>216.08695652173913</v>
      </c>
      <c r="E35" s="28">
        <v>570.65142341124761</v>
      </c>
      <c r="F35" s="58"/>
      <c r="G35" s="67"/>
      <c r="H35" s="64"/>
      <c r="I35" s="64"/>
      <c r="J35" s="69"/>
    </row>
    <row r="36" spans="1:10" x14ac:dyDescent="0.3">
      <c r="A36" s="35" t="s">
        <v>66</v>
      </c>
      <c r="B36" s="42">
        <v>1401</v>
      </c>
      <c r="C36" s="28">
        <v>-725</v>
      </c>
      <c r="D36" s="27"/>
      <c r="E36" s="27"/>
      <c r="F36" s="58"/>
      <c r="G36" s="67"/>
      <c r="H36" s="64"/>
      <c r="I36" s="64"/>
      <c r="J36" s="69"/>
    </row>
    <row r="37" spans="1:10" x14ac:dyDescent="0.3">
      <c r="A37" s="35" t="s">
        <v>67</v>
      </c>
      <c r="B37" s="44"/>
      <c r="C37" s="28">
        <v>-51.032476034966557</v>
      </c>
      <c r="D37" s="28">
        <v>-17.452306666666669</v>
      </c>
      <c r="E37" s="28">
        <v>213.71753488372093</v>
      </c>
      <c r="F37" s="59">
        <v>18.10387129620937</v>
      </c>
      <c r="G37" s="67"/>
      <c r="H37" s="64"/>
      <c r="I37" s="64"/>
      <c r="J37" s="69"/>
    </row>
    <row r="38" spans="1:10" x14ac:dyDescent="0.3">
      <c r="A38" s="35" t="s">
        <v>68</v>
      </c>
      <c r="B38" s="40"/>
      <c r="C38" s="27"/>
      <c r="D38" s="27"/>
      <c r="E38" s="27"/>
      <c r="F38" s="58"/>
      <c r="G38" s="67"/>
      <c r="H38" s="64"/>
      <c r="I38" s="64"/>
      <c r="J38" s="69"/>
    </row>
    <row r="39" spans="1:10" ht="15" thickBot="1" x14ac:dyDescent="0.35">
      <c r="A39" s="35" t="s">
        <v>69</v>
      </c>
      <c r="B39" s="46">
        <v>514.47168518695696</v>
      </c>
      <c r="C39" s="47">
        <v>-286.80007359030361</v>
      </c>
      <c r="D39" s="47">
        <v>-161.15630666666669</v>
      </c>
      <c r="E39" s="47">
        <v>860.9672253430233</v>
      </c>
      <c r="F39" s="60"/>
      <c r="G39" s="70"/>
      <c r="H39" s="71"/>
      <c r="I39" s="71"/>
      <c r="J39" s="72"/>
    </row>
    <row r="40" spans="1:10" x14ac:dyDescent="0.3">
      <c r="B40" s="32"/>
      <c r="C40" s="32"/>
      <c r="D40" s="32"/>
      <c r="E40" s="32"/>
      <c r="F40" s="32"/>
      <c r="G40" s="32"/>
      <c r="H40" s="32"/>
      <c r="I40" s="32"/>
      <c r="J40" s="32"/>
    </row>
    <row r="41" spans="1:10" x14ac:dyDescent="0.3"/>
    <row r="42" spans="1:10" x14ac:dyDescent="0.3">
      <c r="A42" s="121" t="s">
        <v>70</v>
      </c>
      <c r="B42" s="121"/>
      <c r="C42" s="33"/>
    </row>
    <row r="43" spans="1:10" x14ac:dyDescent="0.3">
      <c r="A43" s="121" t="s">
        <v>71</v>
      </c>
      <c r="B43" s="121"/>
      <c r="C43" s="34"/>
    </row>
    <row r="44" spans="1:10" x14ac:dyDescent="0.3"/>
    <row r="45" spans="1:10" x14ac:dyDescent="0.3"/>
    <row r="46" spans="1:10" x14ac:dyDescent="0.3"/>
    <row r="47" spans="1:10" x14ac:dyDescent="0.3"/>
    <row r="48" spans="1:10" x14ac:dyDescent="0.3"/>
    <row r="49" x14ac:dyDescent="0.3"/>
    <row r="50" x14ac:dyDescent="0.3"/>
    <row r="51" ht="15" hidden="1" customHeight="1" x14ac:dyDescent="0.3"/>
  </sheetData>
  <sheetProtection sheet="1" objects="1" scenarios="1"/>
  <mergeCells count="5">
    <mergeCell ref="A5:A6"/>
    <mergeCell ref="B5:F5"/>
    <mergeCell ref="G5:J5"/>
    <mergeCell ref="A42:B42"/>
    <mergeCell ref="A43:B43"/>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3D476-4E55-4E22-A070-B35EACE30B41}">
  <sheetPr>
    <tabColor rgb="FF0F2B5B"/>
  </sheetPr>
  <dimension ref="A1:L51"/>
  <sheetViews>
    <sheetView showGridLines="0" zoomScaleNormal="100" workbookViewId="0"/>
  </sheetViews>
  <sheetFormatPr defaultColWidth="0" defaultRowHeight="14.4" zeroHeight="1" x14ac:dyDescent="0.3"/>
  <cols>
    <col min="1" max="1" width="41.21875" style="26" customWidth="1"/>
    <col min="2" max="2" width="13.33203125" style="4" customWidth="1"/>
    <col min="3" max="3" width="12" style="4" customWidth="1"/>
    <col min="4" max="4" width="11.77734375" style="4" customWidth="1"/>
    <col min="5" max="5" width="12.21875" style="4" customWidth="1"/>
    <col min="6" max="6" width="14.21875" style="4" customWidth="1"/>
    <col min="7" max="7" width="15" style="4" customWidth="1"/>
    <col min="8" max="8" width="14.33203125" style="4" customWidth="1"/>
    <col min="9" max="9" width="13.77734375" style="4" customWidth="1"/>
    <col min="10" max="10" width="15.21875" style="4" customWidth="1"/>
    <col min="11" max="12" width="8.77734375" style="4" customWidth="1"/>
    <col min="13" max="16384" width="8.77734375" style="4" hidden="1"/>
  </cols>
  <sheetData>
    <row r="1" spans="1:10" ht="25.8" x14ac:dyDescent="0.5">
      <c r="A1" s="3" t="s">
        <v>77</v>
      </c>
    </row>
    <row r="2" spans="1:10" x14ac:dyDescent="0.3">
      <c r="A2" s="2"/>
    </row>
    <row r="3" spans="1:10" x14ac:dyDescent="0.3">
      <c r="A3" s="2" t="str">
        <f>CONCATENATE("Summary of "&amp;RIGHT(A1,4)," carbon factors ( kg CO2 eq. per tonne of material) for wastes from Scotland.")</f>
        <v>Summary of 2018 carbon factors ( kg CO2 eq. per tonne of material) for wastes from Scotland.</v>
      </c>
    </row>
    <row r="4" spans="1:10" ht="15" thickBot="1" x14ac:dyDescent="0.35"/>
    <row r="5" spans="1:10" x14ac:dyDescent="0.3">
      <c r="A5" s="116" t="s">
        <v>29</v>
      </c>
      <c r="B5" s="117" t="s">
        <v>30</v>
      </c>
      <c r="C5" s="118"/>
      <c r="D5" s="118"/>
      <c r="E5" s="118"/>
      <c r="F5" s="120"/>
      <c r="G5" s="117" t="s">
        <v>31</v>
      </c>
      <c r="H5" s="118"/>
      <c r="I5" s="118"/>
      <c r="J5" s="120"/>
    </row>
    <row r="6" spans="1:10" ht="28.8" x14ac:dyDescent="0.3">
      <c r="A6" s="116"/>
      <c r="B6" s="37" t="s">
        <v>32</v>
      </c>
      <c r="C6" s="38" t="s">
        <v>33</v>
      </c>
      <c r="D6" s="38" t="s">
        <v>34</v>
      </c>
      <c r="E6" s="38" t="s">
        <v>35</v>
      </c>
      <c r="F6" s="39" t="s">
        <v>36</v>
      </c>
      <c r="G6" s="37" t="s">
        <v>32</v>
      </c>
      <c r="H6" s="38" t="s">
        <v>33</v>
      </c>
      <c r="I6" s="38" t="s">
        <v>34</v>
      </c>
      <c r="J6" s="39" t="s">
        <v>35</v>
      </c>
    </row>
    <row r="7" spans="1:10" x14ac:dyDescent="0.3">
      <c r="A7" s="35" t="s">
        <v>37</v>
      </c>
      <c r="B7" s="40">
        <v>0</v>
      </c>
      <c r="C7" s="27">
        <v>0</v>
      </c>
      <c r="D7" s="27">
        <v>0</v>
      </c>
      <c r="E7" s="27">
        <v>0</v>
      </c>
      <c r="F7" s="41">
        <v>0</v>
      </c>
      <c r="G7" s="42">
        <v>1364.0540000000001</v>
      </c>
      <c r="H7" s="29">
        <v>0</v>
      </c>
      <c r="I7" s="29">
        <v>0</v>
      </c>
      <c r="J7" s="49">
        <v>0</v>
      </c>
    </row>
    <row r="8" spans="1:10" x14ac:dyDescent="0.3">
      <c r="A8" s="35" t="s">
        <v>38</v>
      </c>
      <c r="B8" s="42">
        <v>3744</v>
      </c>
      <c r="C8" s="28">
        <v>-18.080080648225451</v>
      </c>
      <c r="D8" s="28">
        <v>-2.5413033333333352</v>
      </c>
      <c r="E8" s="28">
        <v>988.68209203100787</v>
      </c>
      <c r="F8" s="43">
        <v>20.841600329546328</v>
      </c>
      <c r="G8" s="42">
        <v>5736.44</v>
      </c>
      <c r="H8" s="28">
        <v>-18.080080648225451</v>
      </c>
      <c r="I8" s="28">
        <v>-2.5413033333333352</v>
      </c>
      <c r="J8" s="43">
        <v>988.68209203100787</v>
      </c>
    </row>
    <row r="9" spans="1:10" x14ac:dyDescent="0.3">
      <c r="A9" s="35" t="s">
        <v>39</v>
      </c>
      <c r="B9" s="44">
        <v>0</v>
      </c>
      <c r="C9" s="27">
        <v>0</v>
      </c>
      <c r="D9" s="27">
        <v>0</v>
      </c>
      <c r="E9" s="27">
        <v>0</v>
      </c>
      <c r="F9" s="41">
        <v>0</v>
      </c>
      <c r="G9" s="42">
        <v>0</v>
      </c>
      <c r="H9" s="30">
        <v>143.94561459708547</v>
      </c>
      <c r="I9" s="30">
        <v>-68.748231111111124</v>
      </c>
      <c r="J9" s="50">
        <v>142</v>
      </c>
    </row>
    <row r="10" spans="1:10" x14ac:dyDescent="0.3">
      <c r="A10" s="35" t="s">
        <v>40</v>
      </c>
      <c r="B10" s="42">
        <v>12107.103999999999</v>
      </c>
      <c r="C10" s="28">
        <v>-578.62391078699841</v>
      </c>
      <c r="D10" s="27">
        <v>0</v>
      </c>
      <c r="E10" s="27">
        <v>0</v>
      </c>
      <c r="F10" s="41">
        <v>0</v>
      </c>
      <c r="G10" s="42">
        <v>12107.103999999999</v>
      </c>
      <c r="H10" s="30">
        <v>-1435.626474353066</v>
      </c>
      <c r="I10" s="30">
        <v>402.44399999999996</v>
      </c>
      <c r="J10" s="50">
        <v>90.554000000000002</v>
      </c>
    </row>
    <row r="11" spans="1:10" x14ac:dyDescent="0.3">
      <c r="A11" s="35" t="s">
        <v>41</v>
      </c>
      <c r="B11" s="42">
        <v>1320.83044</v>
      </c>
      <c r="C11" s="28">
        <v>4039.1695600000003</v>
      </c>
      <c r="D11" s="28">
        <v>388.1035466666666</v>
      </c>
      <c r="E11" s="27">
        <v>0</v>
      </c>
      <c r="F11" s="41">
        <v>0</v>
      </c>
      <c r="G11" s="42">
        <v>1320.83044</v>
      </c>
      <c r="H11" s="28">
        <v>4039.1695600000003</v>
      </c>
      <c r="I11" s="28">
        <v>388.1035466666666</v>
      </c>
      <c r="J11" s="43">
        <v>7.46</v>
      </c>
    </row>
    <row r="12" spans="1:10" x14ac:dyDescent="0.3">
      <c r="A12" s="35" t="s">
        <v>42</v>
      </c>
      <c r="B12" s="40">
        <v>0</v>
      </c>
      <c r="C12" s="27">
        <v>0</v>
      </c>
      <c r="D12" s="27">
        <v>0</v>
      </c>
      <c r="E12" s="28">
        <v>8.48</v>
      </c>
      <c r="F12" s="43">
        <v>-3.5960699705660417</v>
      </c>
      <c r="G12" s="51">
        <v>0</v>
      </c>
      <c r="H12" s="28">
        <v>-3.5960699705660417</v>
      </c>
      <c r="I12" s="31">
        <v>0</v>
      </c>
      <c r="J12" s="43">
        <v>8.48</v>
      </c>
    </row>
    <row r="13" spans="1:10" x14ac:dyDescent="0.3">
      <c r="A13" s="35" t="s">
        <v>43</v>
      </c>
      <c r="B13" s="40">
        <v>0</v>
      </c>
      <c r="C13" s="27">
        <v>0</v>
      </c>
      <c r="D13" s="27">
        <v>0</v>
      </c>
      <c r="E13" s="27">
        <v>0</v>
      </c>
      <c r="F13" s="41">
        <v>0</v>
      </c>
      <c r="G13" s="42">
        <v>0</v>
      </c>
      <c r="H13" s="28">
        <v>326.15786040443572</v>
      </c>
      <c r="I13" s="28">
        <v>236</v>
      </c>
      <c r="J13" s="43">
        <v>117</v>
      </c>
    </row>
    <row r="14" spans="1:10" ht="28.8" x14ac:dyDescent="0.3">
      <c r="A14" s="35" t="s">
        <v>44</v>
      </c>
      <c r="B14" s="45">
        <v>1754.4561860982687</v>
      </c>
      <c r="C14" s="28">
        <v>-180.524866251134</v>
      </c>
      <c r="D14" s="28">
        <v>47.103546666666666</v>
      </c>
      <c r="E14" s="28">
        <v>4.2968981395042256</v>
      </c>
      <c r="F14" s="41">
        <v>0</v>
      </c>
      <c r="G14" s="42">
        <v>1754.4561860982687</v>
      </c>
      <c r="H14" s="28">
        <v>-180.524866251134</v>
      </c>
      <c r="I14" s="28">
        <v>47.103546666666666</v>
      </c>
      <c r="J14" s="43">
        <v>4.2968981395042256</v>
      </c>
    </row>
    <row r="15" spans="1:10" x14ac:dyDescent="0.3">
      <c r="A15" s="35" t="s">
        <v>45</v>
      </c>
      <c r="B15" s="45">
        <v>6850</v>
      </c>
      <c r="C15" s="28">
        <v>-1622.8208631733221</v>
      </c>
      <c r="D15" s="27">
        <v>328</v>
      </c>
      <c r="E15" s="27">
        <v>0</v>
      </c>
      <c r="F15" s="41">
        <v>0</v>
      </c>
      <c r="G15" s="42">
        <v>6850</v>
      </c>
      <c r="H15" s="28">
        <v>-1622.8208631733221</v>
      </c>
      <c r="I15" s="28">
        <v>328</v>
      </c>
      <c r="J15" s="52">
        <v>0</v>
      </c>
    </row>
    <row r="16" spans="1:10" x14ac:dyDescent="0.3">
      <c r="A16" s="35" t="s">
        <v>46</v>
      </c>
      <c r="B16" s="44">
        <v>0</v>
      </c>
      <c r="C16" s="27">
        <v>0</v>
      </c>
      <c r="D16" s="27">
        <v>0</v>
      </c>
      <c r="E16" s="27">
        <v>0</v>
      </c>
      <c r="F16" s="41">
        <v>0</v>
      </c>
      <c r="G16" s="51">
        <v>0</v>
      </c>
      <c r="H16" s="31">
        <v>0</v>
      </c>
      <c r="I16" s="31">
        <v>0</v>
      </c>
      <c r="J16" s="52">
        <v>0</v>
      </c>
    </row>
    <row r="17" spans="1:10" x14ac:dyDescent="0.3">
      <c r="A17" s="35" t="s">
        <v>47</v>
      </c>
      <c r="B17" s="45">
        <v>1210</v>
      </c>
      <c r="C17" s="28">
        <v>-754.96292004634995</v>
      </c>
      <c r="D17" s="28">
        <v>54.436880000000002</v>
      </c>
      <c r="E17" s="28">
        <v>4.302124031007752</v>
      </c>
      <c r="F17" s="41">
        <v>0</v>
      </c>
      <c r="G17" s="42">
        <v>1210</v>
      </c>
      <c r="H17" s="28">
        <v>-754.96292004634995</v>
      </c>
      <c r="I17" s="28">
        <v>54.436880000000002</v>
      </c>
      <c r="J17" s="43">
        <v>4.302124031007752</v>
      </c>
    </row>
    <row r="18" spans="1:10" x14ac:dyDescent="0.3">
      <c r="A18" s="36" t="s">
        <v>48</v>
      </c>
      <c r="B18" s="44">
        <v>0</v>
      </c>
      <c r="C18" s="27">
        <v>0</v>
      </c>
      <c r="D18" s="28">
        <v>178.94626888888882</v>
      </c>
      <c r="E18" s="28">
        <v>420</v>
      </c>
      <c r="F18" s="41">
        <v>0</v>
      </c>
      <c r="G18" s="51">
        <v>0</v>
      </c>
      <c r="H18" s="31">
        <v>0</v>
      </c>
      <c r="I18" s="28">
        <v>178.94626888888882</v>
      </c>
      <c r="J18" s="43">
        <v>420</v>
      </c>
    </row>
    <row r="19" spans="1:10" x14ac:dyDescent="0.3">
      <c r="A19" s="35" t="s">
        <v>49</v>
      </c>
      <c r="B19" s="45">
        <v>3208.1684492195423</v>
      </c>
      <c r="C19" s="28">
        <v>-653.46972448358895</v>
      </c>
      <c r="D19" s="28">
        <v>388.1035466666666</v>
      </c>
      <c r="E19" s="28">
        <v>451.84743110839082</v>
      </c>
      <c r="F19" s="43">
        <v>20.841600329546328</v>
      </c>
      <c r="G19" s="42">
        <v>3135.2000118638107</v>
      </c>
      <c r="H19" s="28">
        <v>-599.02861304914234</v>
      </c>
      <c r="I19" s="28">
        <v>388.1035466666666</v>
      </c>
      <c r="J19" s="43">
        <v>308.82505404391424</v>
      </c>
    </row>
    <row r="20" spans="1:10" x14ac:dyDescent="0.3">
      <c r="A20" s="35" t="s">
        <v>50</v>
      </c>
      <c r="B20" s="44">
        <v>0</v>
      </c>
      <c r="C20" s="27">
        <v>0</v>
      </c>
      <c r="D20" s="27">
        <v>0</v>
      </c>
      <c r="E20" s="27">
        <v>0</v>
      </c>
      <c r="F20" s="41">
        <v>0</v>
      </c>
      <c r="G20" s="51">
        <v>0</v>
      </c>
      <c r="H20" s="28">
        <v>158.9</v>
      </c>
      <c r="I20" s="28">
        <v>388.1035466666666</v>
      </c>
      <c r="J20" s="43">
        <v>328.05399999999997</v>
      </c>
    </row>
    <row r="21" spans="1:10" x14ac:dyDescent="0.3">
      <c r="A21" s="35" t="s">
        <v>51</v>
      </c>
      <c r="B21" s="45">
        <v>2922.4672</v>
      </c>
      <c r="C21" s="28">
        <v>-1771.358083112093</v>
      </c>
      <c r="D21" s="27">
        <v>0</v>
      </c>
      <c r="E21" s="27">
        <v>0</v>
      </c>
      <c r="F21" s="41">
        <v>0</v>
      </c>
      <c r="G21" s="42">
        <v>2922.4672</v>
      </c>
      <c r="H21" s="28">
        <v>-1771.358083112093</v>
      </c>
      <c r="I21" s="28">
        <v>15.302124031007752</v>
      </c>
      <c r="J21" s="43">
        <v>4.302124031007752</v>
      </c>
    </row>
    <row r="22" spans="1:10" ht="28.95" customHeight="1" x14ac:dyDescent="0.3">
      <c r="A22" s="35" t="s">
        <v>52</v>
      </c>
      <c r="B22" s="45">
        <v>3893.4040549868901</v>
      </c>
      <c r="C22" s="28">
        <v>-2540.0797186479285</v>
      </c>
      <c r="D22" s="28">
        <v>47.103546666666666</v>
      </c>
      <c r="E22" s="28">
        <v>4.3021240310077511</v>
      </c>
      <c r="F22" s="43">
        <v>-2492.9761719812618</v>
      </c>
      <c r="G22" s="42">
        <v>3485.3819723502302</v>
      </c>
      <c r="H22" s="28">
        <v>-2201.3625954207105</v>
      </c>
      <c r="I22" s="28">
        <v>47.103546666666666</v>
      </c>
      <c r="J22" s="43">
        <v>4.3021240310077511</v>
      </c>
    </row>
    <row r="23" spans="1:10" x14ac:dyDescent="0.3">
      <c r="A23" s="35" t="s">
        <v>53</v>
      </c>
      <c r="B23" s="42">
        <v>12946.2672</v>
      </c>
      <c r="C23" s="28">
        <v>-9963.9500558720938</v>
      </c>
      <c r="D23" s="27">
        <v>0</v>
      </c>
      <c r="E23" s="27">
        <v>0</v>
      </c>
      <c r="F23" s="41">
        <v>0</v>
      </c>
      <c r="G23" s="42">
        <v>12946.2672</v>
      </c>
      <c r="H23" s="28">
        <v>-9963.9500558720938</v>
      </c>
      <c r="I23" s="28">
        <v>47.103546666666666</v>
      </c>
      <c r="J23" s="43">
        <v>4.302124031007752</v>
      </c>
    </row>
    <row r="24" spans="1:10" x14ac:dyDescent="0.3">
      <c r="A24" s="35" t="s">
        <v>54</v>
      </c>
      <c r="B24" s="45">
        <v>20.53300690750298</v>
      </c>
      <c r="C24" s="28">
        <v>2.21</v>
      </c>
      <c r="D24" s="28">
        <v>47.103546666666666</v>
      </c>
      <c r="E24" s="28">
        <v>2.5440727802037846</v>
      </c>
      <c r="F24" s="41">
        <v>0</v>
      </c>
      <c r="G24" s="42">
        <v>79.905623072737697</v>
      </c>
      <c r="H24" s="28">
        <v>-76.456675003792611</v>
      </c>
      <c r="I24" s="28">
        <v>47.103546666666666</v>
      </c>
      <c r="J24" s="43">
        <v>2.3314021980889819</v>
      </c>
    </row>
    <row r="25" spans="1:10" ht="28.8" x14ac:dyDescent="0.3">
      <c r="A25" s="35" t="s">
        <v>55</v>
      </c>
      <c r="B25" s="44">
        <v>0</v>
      </c>
      <c r="C25" s="27">
        <v>0</v>
      </c>
      <c r="D25" s="27">
        <v>0</v>
      </c>
      <c r="E25" s="27">
        <v>0</v>
      </c>
      <c r="F25" s="41">
        <v>0</v>
      </c>
      <c r="G25" s="51">
        <v>0</v>
      </c>
      <c r="H25" s="28">
        <v>14.054</v>
      </c>
      <c r="I25" s="28">
        <v>48.853999999999999</v>
      </c>
      <c r="J25" s="43">
        <v>15.054</v>
      </c>
    </row>
    <row r="26" spans="1:10" x14ac:dyDescent="0.3">
      <c r="A26" s="35" t="s">
        <v>56</v>
      </c>
      <c r="B26" s="45">
        <v>1895.4572000000003</v>
      </c>
      <c r="C26" s="28">
        <v>-1212.3842542635662</v>
      </c>
      <c r="D26" s="28">
        <v>-27.065786666666725</v>
      </c>
      <c r="E26" s="28">
        <v>107.30212403100775</v>
      </c>
      <c r="F26" s="41">
        <v>0</v>
      </c>
      <c r="G26" s="42">
        <v>1895.4572000000003</v>
      </c>
      <c r="H26" s="28">
        <v>-1212.3842542635662</v>
      </c>
      <c r="I26" s="28">
        <v>-27.065786666666725</v>
      </c>
      <c r="J26" s="43">
        <v>107.30212403100775</v>
      </c>
    </row>
    <row r="27" spans="1:10" x14ac:dyDescent="0.3">
      <c r="A27" s="35" t="s">
        <v>57</v>
      </c>
      <c r="B27" s="44">
        <v>0</v>
      </c>
      <c r="C27" s="27">
        <v>0</v>
      </c>
      <c r="D27" s="27">
        <v>0</v>
      </c>
      <c r="E27" s="27">
        <v>0</v>
      </c>
      <c r="F27" s="41">
        <v>0</v>
      </c>
      <c r="G27" s="42">
        <v>43.943005914288989</v>
      </c>
      <c r="H27" s="28">
        <v>30.729457364341084</v>
      </c>
      <c r="I27" s="28">
        <v>692.93691770980047</v>
      </c>
      <c r="J27" s="43">
        <v>12.129178294573643</v>
      </c>
    </row>
    <row r="28" spans="1:10" x14ac:dyDescent="0.3">
      <c r="A28" s="35" t="s">
        <v>58</v>
      </c>
      <c r="B28" s="45">
        <v>881.69406313953482</v>
      </c>
      <c r="C28" s="28">
        <v>-546.5572545262404</v>
      </c>
      <c r="D28" s="28">
        <v>-118.28548111111111</v>
      </c>
      <c r="E28" s="28">
        <v>499.33038797069997</v>
      </c>
      <c r="F28" s="41">
        <v>0</v>
      </c>
      <c r="G28" s="42">
        <v>881.69406313953482</v>
      </c>
      <c r="H28" s="28">
        <v>-546.5572545262404</v>
      </c>
      <c r="I28" s="28">
        <v>-118.28548111111111</v>
      </c>
      <c r="J28" s="43">
        <v>499.33038797069997</v>
      </c>
    </row>
    <row r="29" spans="1:10" x14ac:dyDescent="0.3">
      <c r="A29" s="35" t="s">
        <v>59</v>
      </c>
      <c r="B29" s="42">
        <v>3185.2267999705214</v>
      </c>
      <c r="C29" s="28">
        <v>-537.35827159762516</v>
      </c>
      <c r="D29" s="28">
        <v>1823.5516426214231</v>
      </c>
      <c r="E29" s="28">
        <v>4.2984843321659518</v>
      </c>
      <c r="F29" s="41">
        <v>0</v>
      </c>
      <c r="G29" s="42">
        <v>3185.2267999705214</v>
      </c>
      <c r="H29" s="28">
        <v>-997.3953986458655</v>
      </c>
      <c r="I29" s="28">
        <v>1823.5516426214231</v>
      </c>
      <c r="J29" s="43">
        <v>4.2984843321659518</v>
      </c>
    </row>
    <row r="30" spans="1:10" x14ac:dyDescent="0.3">
      <c r="A30" s="35" t="s">
        <v>60</v>
      </c>
      <c r="B30" s="45">
        <v>3100</v>
      </c>
      <c r="C30" s="28">
        <v>-514.49046378729713</v>
      </c>
      <c r="D30" s="28">
        <v>1728.6964355555551</v>
      </c>
      <c r="E30" s="27">
        <v>0</v>
      </c>
      <c r="F30" s="41">
        <v>0</v>
      </c>
      <c r="G30" s="42">
        <v>3100</v>
      </c>
      <c r="H30" s="28">
        <v>-514.49046378729713</v>
      </c>
      <c r="I30" s="28">
        <v>1728.6964355555551</v>
      </c>
      <c r="J30" s="43">
        <v>4.302124031007752</v>
      </c>
    </row>
    <row r="31" spans="1:10" x14ac:dyDescent="0.3">
      <c r="A31" s="35" t="s">
        <v>61</v>
      </c>
      <c r="B31" s="44">
        <v>0</v>
      </c>
      <c r="C31" s="27">
        <v>0</v>
      </c>
      <c r="D31" s="27">
        <v>0</v>
      </c>
      <c r="E31" s="27">
        <v>0</v>
      </c>
      <c r="F31" s="41">
        <v>0</v>
      </c>
      <c r="G31" s="51">
        <v>0</v>
      </c>
      <c r="H31" s="31">
        <v>0</v>
      </c>
      <c r="I31" s="28">
        <v>365.3006855555555</v>
      </c>
      <c r="J31" s="43">
        <v>8.5175999999999981</v>
      </c>
    </row>
    <row r="32" spans="1:10" x14ac:dyDescent="0.3">
      <c r="A32" s="35" t="s">
        <v>62</v>
      </c>
      <c r="B32" s="40">
        <v>0</v>
      </c>
      <c r="C32" s="28">
        <v>1.0187736999999999</v>
      </c>
      <c r="D32" s="27">
        <v>0</v>
      </c>
      <c r="E32" s="28">
        <v>1.2764402000000001</v>
      </c>
      <c r="F32" s="41">
        <v>0</v>
      </c>
      <c r="G32" s="42">
        <v>0</v>
      </c>
      <c r="H32" s="28">
        <v>1.0187736999999999</v>
      </c>
      <c r="I32" s="27">
        <v>0</v>
      </c>
      <c r="J32" s="43">
        <v>1.2764402000000001</v>
      </c>
    </row>
    <row r="33" spans="1:10" x14ac:dyDescent="0.3">
      <c r="A33" s="35" t="s">
        <v>63</v>
      </c>
      <c r="B33" s="40">
        <v>0</v>
      </c>
      <c r="C33" s="27">
        <v>0</v>
      </c>
      <c r="D33" s="27">
        <v>0</v>
      </c>
      <c r="E33" s="27">
        <v>0</v>
      </c>
      <c r="F33" s="41">
        <v>0</v>
      </c>
      <c r="G33" s="42">
        <v>3525.6860702907429</v>
      </c>
      <c r="H33" s="28">
        <v>-924.45412170546842</v>
      </c>
      <c r="I33" s="28">
        <v>453.93571952578066</v>
      </c>
      <c r="J33" s="43">
        <v>340.83592320746095</v>
      </c>
    </row>
    <row r="34" spans="1:10" x14ac:dyDescent="0.3">
      <c r="A34" s="35" t="s">
        <v>64</v>
      </c>
      <c r="B34" s="44">
        <v>0</v>
      </c>
      <c r="C34" s="27">
        <v>0</v>
      </c>
      <c r="D34" s="27">
        <v>0</v>
      </c>
      <c r="E34" s="27">
        <v>0</v>
      </c>
      <c r="F34" s="41">
        <v>0</v>
      </c>
      <c r="G34" s="42">
        <v>1604.0540000000001</v>
      </c>
      <c r="H34" s="28">
        <v>-1286.0540000000001</v>
      </c>
      <c r="I34" s="28">
        <v>1521</v>
      </c>
      <c r="J34" s="43">
        <v>6284</v>
      </c>
    </row>
    <row r="35" spans="1:10" x14ac:dyDescent="0.3">
      <c r="A35" s="35" t="s">
        <v>65</v>
      </c>
      <c r="B35" s="42">
        <v>20443.781712580963</v>
      </c>
      <c r="C35" s="28">
        <v>-5828.0341838295963</v>
      </c>
      <c r="D35" s="28">
        <v>216.08695652173913</v>
      </c>
      <c r="E35" s="28">
        <v>570.65142341124761</v>
      </c>
      <c r="F35" s="41">
        <v>0</v>
      </c>
      <c r="G35" s="42">
        <v>20443.781712580963</v>
      </c>
      <c r="H35" s="28">
        <v>-5828.0341838295963</v>
      </c>
      <c r="I35" s="28">
        <v>216.08695652173913</v>
      </c>
      <c r="J35" s="43">
        <v>570.65142341124761</v>
      </c>
    </row>
    <row r="36" spans="1:10" x14ac:dyDescent="0.3">
      <c r="A36" s="35" t="s">
        <v>66</v>
      </c>
      <c r="B36" s="42">
        <v>1401</v>
      </c>
      <c r="C36" s="28">
        <v>-725</v>
      </c>
      <c r="D36" s="27">
        <v>0</v>
      </c>
      <c r="E36" s="27">
        <v>0</v>
      </c>
      <c r="F36" s="41">
        <v>0</v>
      </c>
      <c r="G36" s="42">
        <v>1401</v>
      </c>
      <c r="H36" s="28">
        <v>-725</v>
      </c>
      <c r="I36" s="28">
        <v>-1195.04</v>
      </c>
      <c r="J36" s="41">
        <v>0</v>
      </c>
    </row>
    <row r="37" spans="1:10" x14ac:dyDescent="0.3">
      <c r="A37" s="35" t="s">
        <v>67</v>
      </c>
      <c r="B37" s="44">
        <v>0</v>
      </c>
      <c r="C37" s="28">
        <v>-50.888709369160352</v>
      </c>
      <c r="D37" s="28">
        <v>-21.255375555555556</v>
      </c>
      <c r="E37" s="28">
        <v>213.72917829457364</v>
      </c>
      <c r="F37" s="43">
        <v>20.841600329546328</v>
      </c>
      <c r="G37" s="42">
        <v>0</v>
      </c>
      <c r="H37" s="28">
        <v>-49.781162790697678</v>
      </c>
      <c r="I37" s="28">
        <v>-21.255375555555556</v>
      </c>
      <c r="J37" s="43">
        <v>213.72917829457364</v>
      </c>
    </row>
    <row r="38" spans="1:10" x14ac:dyDescent="0.3">
      <c r="A38" s="35" t="s">
        <v>68</v>
      </c>
      <c r="B38" s="40">
        <v>0</v>
      </c>
      <c r="C38" s="27">
        <v>0</v>
      </c>
      <c r="D38" s="27">
        <v>0</v>
      </c>
      <c r="E38" s="27">
        <v>0</v>
      </c>
      <c r="F38" s="41">
        <v>0</v>
      </c>
      <c r="G38" s="51">
        <v>0</v>
      </c>
      <c r="H38" s="31">
        <v>0</v>
      </c>
      <c r="I38" s="31">
        <v>0</v>
      </c>
      <c r="J38" s="52">
        <v>0</v>
      </c>
    </row>
    <row r="39" spans="1:10" ht="15" thickBot="1" x14ac:dyDescent="0.35">
      <c r="A39" s="35" t="s">
        <v>69</v>
      </c>
      <c r="B39" s="46">
        <v>516.35084518695703</v>
      </c>
      <c r="C39" s="47">
        <v>-287.97533361631076</v>
      </c>
      <c r="D39" s="47">
        <v>-180.40362000000002</v>
      </c>
      <c r="E39" s="47">
        <v>861.00797728100781</v>
      </c>
      <c r="F39" s="48">
        <v>0</v>
      </c>
      <c r="G39" s="46">
        <v>590.56916009908218</v>
      </c>
      <c r="H39" s="47">
        <v>-336.85720200163632</v>
      </c>
      <c r="I39" s="47">
        <v>-180.40362000000002</v>
      </c>
      <c r="J39" s="53">
        <v>861.00797728100781</v>
      </c>
    </row>
    <row r="40" spans="1:10" x14ac:dyDescent="0.3">
      <c r="B40" s="32"/>
      <c r="C40" s="32"/>
      <c r="D40" s="32"/>
      <c r="E40" s="32"/>
      <c r="F40" s="32"/>
      <c r="G40" s="32"/>
      <c r="H40" s="32"/>
      <c r="I40" s="32"/>
      <c r="J40" s="32"/>
    </row>
    <row r="41" spans="1:10" x14ac:dyDescent="0.3"/>
    <row r="42" spans="1:10" x14ac:dyDescent="0.3">
      <c r="A42" s="121" t="s">
        <v>70</v>
      </c>
      <c r="B42" s="121"/>
      <c r="C42" s="33"/>
    </row>
    <row r="43" spans="1:10" x14ac:dyDescent="0.3">
      <c r="A43" s="121" t="s">
        <v>71</v>
      </c>
      <c r="B43" s="121"/>
      <c r="C43" s="34"/>
    </row>
    <row r="44" spans="1:10" x14ac:dyDescent="0.3"/>
    <row r="45" spans="1:10" x14ac:dyDescent="0.3"/>
    <row r="46" spans="1:10" x14ac:dyDescent="0.3"/>
    <row r="47" spans="1:10" x14ac:dyDescent="0.3"/>
    <row r="48" spans="1:10" x14ac:dyDescent="0.3"/>
    <row r="49" x14ac:dyDescent="0.3"/>
    <row r="50" x14ac:dyDescent="0.3"/>
    <row r="51" ht="15" hidden="1" customHeight="1" x14ac:dyDescent="0.3"/>
  </sheetData>
  <sheetProtection sheet="1" objects="1" scenarios="1"/>
  <mergeCells count="5">
    <mergeCell ref="A5:A6"/>
    <mergeCell ref="B5:F5"/>
    <mergeCell ref="G5:J5"/>
    <mergeCell ref="A42:B42"/>
    <mergeCell ref="A43:B43"/>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E0D1B-3FD7-445C-BA3E-CA8DCA8D8D9A}">
  <sheetPr>
    <tabColor rgb="FF0F2B5B"/>
  </sheetPr>
  <dimension ref="A1:L51"/>
  <sheetViews>
    <sheetView showGridLines="0" zoomScaleNormal="100" workbookViewId="0"/>
  </sheetViews>
  <sheetFormatPr defaultColWidth="0" defaultRowHeight="14.4" zeroHeight="1" x14ac:dyDescent="0.3"/>
  <cols>
    <col min="1" max="1" width="41.21875" style="26" customWidth="1"/>
    <col min="2" max="2" width="13.33203125" style="4" customWidth="1"/>
    <col min="3" max="3" width="12" style="4" customWidth="1"/>
    <col min="4" max="4" width="11.77734375" style="4" customWidth="1"/>
    <col min="5" max="5" width="12.21875" style="4" customWidth="1"/>
    <col min="6" max="6" width="14.21875" style="4" customWidth="1"/>
    <col min="7" max="7" width="15" style="4" customWidth="1"/>
    <col min="8" max="8" width="14.33203125" style="4" customWidth="1"/>
    <col min="9" max="9" width="13.77734375" style="4" customWidth="1"/>
    <col min="10" max="10" width="15.21875" style="4" customWidth="1"/>
    <col min="11" max="12" width="8.77734375" style="4" customWidth="1"/>
    <col min="13" max="16384" width="8.77734375" style="4" hidden="1"/>
  </cols>
  <sheetData>
    <row r="1" spans="1:10" ht="25.8" x14ac:dyDescent="0.5">
      <c r="A1" s="3" t="s">
        <v>78</v>
      </c>
    </row>
    <row r="2" spans="1:10" x14ac:dyDescent="0.3">
      <c r="A2" s="2"/>
    </row>
    <row r="3" spans="1:10" x14ac:dyDescent="0.3">
      <c r="A3" s="2" t="str">
        <f>CONCATENATE("Summary of "&amp;RIGHT(A1,4)," carbon factors ( kg CO2 eq. per tonne of material) for wastes from Scotland.")</f>
        <v>Summary of 2017 carbon factors ( kg CO2 eq. per tonne of material) for wastes from Scotland.</v>
      </c>
    </row>
    <row r="4" spans="1:10" ht="15" thickBot="1" x14ac:dyDescent="0.35"/>
    <row r="5" spans="1:10" x14ac:dyDescent="0.3">
      <c r="A5" s="116" t="s">
        <v>29</v>
      </c>
      <c r="B5" s="117" t="s">
        <v>30</v>
      </c>
      <c r="C5" s="118"/>
      <c r="D5" s="118"/>
      <c r="E5" s="118"/>
      <c r="F5" s="120"/>
      <c r="G5" s="117" t="s">
        <v>31</v>
      </c>
      <c r="H5" s="118"/>
      <c r="I5" s="118"/>
      <c r="J5" s="120"/>
    </row>
    <row r="6" spans="1:10" ht="28.8" x14ac:dyDescent="0.3">
      <c r="A6" s="116"/>
      <c r="B6" s="37" t="s">
        <v>32</v>
      </c>
      <c r="C6" s="38" t="s">
        <v>33</v>
      </c>
      <c r="D6" s="38" t="s">
        <v>34</v>
      </c>
      <c r="E6" s="38" t="s">
        <v>35</v>
      </c>
      <c r="F6" s="39" t="s">
        <v>36</v>
      </c>
      <c r="G6" s="37" t="s">
        <v>32</v>
      </c>
      <c r="H6" s="38" t="s">
        <v>33</v>
      </c>
      <c r="I6" s="38" t="s">
        <v>34</v>
      </c>
      <c r="J6" s="39" t="s">
        <v>35</v>
      </c>
    </row>
    <row r="7" spans="1:10" x14ac:dyDescent="0.3">
      <c r="A7" s="35" t="s">
        <v>37</v>
      </c>
      <c r="B7" s="40">
        <v>0</v>
      </c>
      <c r="C7" s="27">
        <v>0</v>
      </c>
      <c r="D7" s="27">
        <v>0</v>
      </c>
      <c r="E7" s="27">
        <v>0</v>
      </c>
      <c r="F7" s="41">
        <v>0</v>
      </c>
      <c r="G7" s="42">
        <v>1364.048</v>
      </c>
      <c r="H7" s="29">
        <v>0</v>
      </c>
      <c r="I7" s="29">
        <v>0</v>
      </c>
      <c r="J7" s="49">
        <v>0</v>
      </c>
    </row>
    <row r="8" spans="1:10" x14ac:dyDescent="0.3">
      <c r="A8" s="35" t="s">
        <v>38</v>
      </c>
      <c r="B8" s="42">
        <v>3744</v>
      </c>
      <c r="C8" s="28">
        <v>-19.574153666005405</v>
      </c>
      <c r="D8" s="28">
        <v>-7.4954133333333353</v>
      </c>
      <c r="E8" s="28">
        <v>1003.4715997933284</v>
      </c>
      <c r="F8" s="43">
        <v>19.34752731176637</v>
      </c>
      <c r="G8" s="42">
        <v>5736.44</v>
      </c>
      <c r="H8" s="28">
        <v>-19.574153666005405</v>
      </c>
      <c r="I8" s="28">
        <v>-7.4954133333333353</v>
      </c>
      <c r="J8" s="43">
        <v>1003.4715997933284</v>
      </c>
    </row>
    <row r="9" spans="1:10" x14ac:dyDescent="0.3">
      <c r="A9" s="35" t="s">
        <v>39</v>
      </c>
      <c r="B9" s="44">
        <v>0</v>
      </c>
      <c r="C9" s="27">
        <v>0</v>
      </c>
      <c r="D9" s="27">
        <v>0</v>
      </c>
      <c r="E9" s="27">
        <v>0</v>
      </c>
      <c r="F9" s="41">
        <v>0</v>
      </c>
      <c r="G9" s="42">
        <v>0</v>
      </c>
      <c r="H9" s="30">
        <v>146.68521459708546</v>
      </c>
      <c r="I9" s="30">
        <v>-89.721391111111132</v>
      </c>
      <c r="J9" s="50">
        <v>142</v>
      </c>
    </row>
    <row r="10" spans="1:10" x14ac:dyDescent="0.3">
      <c r="A10" s="35" t="s">
        <v>40</v>
      </c>
      <c r="B10" s="42">
        <v>12107.098</v>
      </c>
      <c r="C10" s="28">
        <v>-578.62391078699841</v>
      </c>
      <c r="D10" s="27">
        <v>0</v>
      </c>
      <c r="E10" s="27">
        <v>0</v>
      </c>
      <c r="F10" s="41">
        <v>0</v>
      </c>
      <c r="G10" s="42">
        <v>12107.098</v>
      </c>
      <c r="H10" s="30">
        <v>-1419.0965718530661</v>
      </c>
      <c r="I10" s="30">
        <v>402.43799999999999</v>
      </c>
      <c r="J10" s="50">
        <v>90.548000000000002</v>
      </c>
    </row>
    <row r="11" spans="1:10" x14ac:dyDescent="0.3">
      <c r="A11" s="35" t="s">
        <v>41</v>
      </c>
      <c r="B11" s="42">
        <v>1320.8252799999998</v>
      </c>
      <c r="C11" s="28">
        <v>4039.17472</v>
      </c>
      <c r="D11" s="28">
        <v>396.0483866666666</v>
      </c>
      <c r="E11" s="27">
        <v>0</v>
      </c>
      <c r="F11" s="41">
        <v>0</v>
      </c>
      <c r="G11" s="42">
        <v>1320.8252799999998</v>
      </c>
      <c r="H11" s="28">
        <v>4039.17472</v>
      </c>
      <c r="I11" s="28">
        <v>396.0483866666666</v>
      </c>
      <c r="J11" s="43">
        <v>7.46</v>
      </c>
    </row>
    <row r="12" spans="1:10" x14ac:dyDescent="0.3">
      <c r="A12" s="35" t="s">
        <v>42</v>
      </c>
      <c r="B12" s="40">
        <v>0</v>
      </c>
      <c r="C12" s="27">
        <v>0</v>
      </c>
      <c r="D12" s="27">
        <v>0</v>
      </c>
      <c r="E12" s="28">
        <v>8.48</v>
      </c>
      <c r="F12" s="43">
        <v>-3.5900987121301533</v>
      </c>
      <c r="G12" s="51">
        <v>0</v>
      </c>
      <c r="H12" s="28">
        <v>-3.5900987121301533</v>
      </c>
      <c r="I12" s="31">
        <v>0</v>
      </c>
      <c r="J12" s="43">
        <v>8.48</v>
      </c>
    </row>
    <row r="13" spans="1:10" x14ac:dyDescent="0.3">
      <c r="A13" s="35" t="s">
        <v>43</v>
      </c>
      <c r="B13" s="40">
        <v>0</v>
      </c>
      <c r="C13" s="27">
        <v>0</v>
      </c>
      <c r="D13" s="27">
        <v>0</v>
      </c>
      <c r="E13" s="27">
        <v>0</v>
      </c>
      <c r="F13" s="41">
        <v>0</v>
      </c>
      <c r="G13" s="42">
        <v>0</v>
      </c>
      <c r="H13" s="28">
        <v>326.15786040443572</v>
      </c>
      <c r="I13" s="28">
        <v>236</v>
      </c>
      <c r="J13" s="43">
        <v>117</v>
      </c>
    </row>
    <row r="14" spans="1:10" ht="28.8" x14ac:dyDescent="0.3">
      <c r="A14" s="35" t="s">
        <v>44</v>
      </c>
      <c r="B14" s="45">
        <v>1754.4561860982687</v>
      </c>
      <c r="C14" s="28">
        <v>-180.524866251134</v>
      </c>
      <c r="D14" s="28">
        <v>55.048386666666666</v>
      </c>
      <c r="E14" s="28">
        <v>4.3904974821913898</v>
      </c>
      <c r="F14" s="41">
        <v>0</v>
      </c>
      <c r="G14" s="42">
        <v>1754.4561860982687</v>
      </c>
      <c r="H14" s="28">
        <v>-180.524866251134</v>
      </c>
      <c r="I14" s="28">
        <v>55.048386666666666</v>
      </c>
      <c r="J14" s="43">
        <v>4.3904974821913898</v>
      </c>
    </row>
    <row r="15" spans="1:10" x14ac:dyDescent="0.3">
      <c r="A15" s="35" t="s">
        <v>45</v>
      </c>
      <c r="B15" s="45">
        <v>6850</v>
      </c>
      <c r="C15" s="28">
        <v>-1622.2728499670436</v>
      </c>
      <c r="D15" s="27">
        <v>328</v>
      </c>
      <c r="E15" s="27">
        <v>0</v>
      </c>
      <c r="F15" s="41">
        <v>0</v>
      </c>
      <c r="G15" s="42">
        <v>6850</v>
      </c>
      <c r="H15" s="28">
        <v>-1622.2728499670436</v>
      </c>
      <c r="I15" s="28">
        <v>328</v>
      </c>
      <c r="J15" s="52">
        <v>0</v>
      </c>
    </row>
    <row r="16" spans="1:10" x14ac:dyDescent="0.3">
      <c r="A16" s="35" t="s">
        <v>46</v>
      </c>
      <c r="B16" s="44">
        <v>0</v>
      </c>
      <c r="C16" s="27">
        <v>0</v>
      </c>
      <c r="D16" s="27">
        <v>0</v>
      </c>
      <c r="E16" s="27">
        <v>0</v>
      </c>
      <c r="F16" s="41">
        <v>0</v>
      </c>
      <c r="G16" s="51">
        <v>0</v>
      </c>
      <c r="H16" s="31">
        <v>0</v>
      </c>
      <c r="I16" s="31">
        <v>0</v>
      </c>
      <c r="J16" s="52">
        <v>0</v>
      </c>
    </row>
    <row r="17" spans="1:10" x14ac:dyDescent="0.3">
      <c r="A17" s="35" t="s">
        <v>47</v>
      </c>
      <c r="B17" s="45">
        <v>1210</v>
      </c>
      <c r="C17" s="28">
        <v>-754.96292004634995</v>
      </c>
      <c r="D17" s="28">
        <v>62.381720000000001</v>
      </c>
      <c r="E17" s="28">
        <v>4.395837209302325</v>
      </c>
      <c r="F17" s="41">
        <v>0</v>
      </c>
      <c r="G17" s="42">
        <v>1210</v>
      </c>
      <c r="H17" s="28">
        <v>-754.96292004634995</v>
      </c>
      <c r="I17" s="28">
        <v>62.381720000000001</v>
      </c>
      <c r="J17" s="43">
        <v>4.395837209302325</v>
      </c>
    </row>
    <row r="18" spans="1:10" x14ac:dyDescent="0.3">
      <c r="A18" s="36" t="s">
        <v>48</v>
      </c>
      <c r="B18" s="44">
        <v>0</v>
      </c>
      <c r="C18" s="27">
        <v>0</v>
      </c>
      <c r="D18" s="28">
        <v>136.28460888888884</v>
      </c>
      <c r="E18" s="28">
        <v>420</v>
      </c>
      <c r="F18" s="41">
        <v>0</v>
      </c>
      <c r="G18" s="51">
        <v>0</v>
      </c>
      <c r="H18" s="31">
        <v>0</v>
      </c>
      <c r="I18" s="28">
        <v>136.28460888888884</v>
      </c>
      <c r="J18" s="43">
        <v>420</v>
      </c>
    </row>
    <row r="19" spans="1:10" x14ac:dyDescent="0.3">
      <c r="A19" s="35" t="s">
        <v>49</v>
      </c>
      <c r="B19" s="45">
        <v>3202.3164766328928</v>
      </c>
      <c r="C19" s="28">
        <v>-666.5063679948496</v>
      </c>
      <c r="D19" s="28">
        <v>396.0483866666666</v>
      </c>
      <c r="E19" s="28">
        <v>453.32558018911095</v>
      </c>
      <c r="F19" s="43">
        <v>19.34752731176637</v>
      </c>
      <c r="G19" s="42">
        <v>3134.4769782194676</v>
      </c>
      <c r="H19" s="28">
        <v>-605.74060191639774</v>
      </c>
      <c r="I19" s="28">
        <v>396.0483866666666</v>
      </c>
      <c r="J19" s="43">
        <v>311.32954698371185</v>
      </c>
    </row>
    <row r="20" spans="1:10" x14ac:dyDescent="0.3">
      <c r="A20" s="35" t="s">
        <v>50</v>
      </c>
      <c r="B20" s="44">
        <v>0</v>
      </c>
      <c r="C20" s="27">
        <v>0</v>
      </c>
      <c r="D20" s="27">
        <v>0</v>
      </c>
      <c r="E20" s="27">
        <v>0</v>
      </c>
      <c r="F20" s="41">
        <v>0</v>
      </c>
      <c r="G20" s="51">
        <v>0</v>
      </c>
      <c r="H20" s="28">
        <v>158.9</v>
      </c>
      <c r="I20" s="28">
        <v>396.0483866666666</v>
      </c>
      <c r="J20" s="43">
        <v>328.048</v>
      </c>
    </row>
    <row r="21" spans="1:10" x14ac:dyDescent="0.3">
      <c r="A21" s="35" t="s">
        <v>51</v>
      </c>
      <c r="B21" s="45">
        <v>2922.4264000000003</v>
      </c>
      <c r="C21" s="28">
        <v>-1771.3573355916283</v>
      </c>
      <c r="D21" s="27">
        <v>0</v>
      </c>
      <c r="E21" s="27">
        <v>0</v>
      </c>
      <c r="F21" s="41">
        <v>0</v>
      </c>
      <c r="G21" s="42">
        <v>2922.4264000000003</v>
      </c>
      <c r="H21" s="28">
        <v>-1771.3573355916283</v>
      </c>
      <c r="I21" s="28">
        <v>15.395837209302325</v>
      </c>
      <c r="J21" s="43">
        <v>4.395837209302325</v>
      </c>
    </row>
    <row r="22" spans="1:10" x14ac:dyDescent="0.3">
      <c r="A22" s="35" t="s">
        <v>52</v>
      </c>
      <c r="B22" s="45">
        <v>3893.3648596473881</v>
      </c>
      <c r="C22" s="28">
        <v>-2540.0154732147257</v>
      </c>
      <c r="D22" s="28">
        <v>55.048386666666666</v>
      </c>
      <c r="E22" s="28">
        <v>4.3958372093023241</v>
      </c>
      <c r="F22" s="43">
        <v>-2484.9670865480589</v>
      </c>
      <c r="G22" s="42">
        <v>3485.3431152073736</v>
      </c>
      <c r="H22" s="28">
        <v>-2201.3210007044854</v>
      </c>
      <c r="I22" s="28">
        <v>55.048386666666666</v>
      </c>
      <c r="J22" s="43">
        <v>4.3958372093023241</v>
      </c>
    </row>
    <row r="23" spans="1:10" x14ac:dyDescent="0.3">
      <c r="A23" s="35" t="s">
        <v>53</v>
      </c>
      <c r="B23" s="42">
        <v>12946.226400000001</v>
      </c>
      <c r="C23" s="28">
        <v>-9963.3597565116288</v>
      </c>
      <c r="D23" s="27">
        <v>0</v>
      </c>
      <c r="E23" s="27">
        <v>0</v>
      </c>
      <c r="F23" s="41">
        <v>0</v>
      </c>
      <c r="G23" s="42">
        <v>12946.226400000001</v>
      </c>
      <c r="H23" s="28">
        <v>-9963.3597565116288</v>
      </c>
      <c r="I23" s="28">
        <v>55.048386666666666</v>
      </c>
      <c r="J23" s="43">
        <v>4.395837209302325</v>
      </c>
    </row>
    <row r="24" spans="1:10" x14ac:dyDescent="0.3">
      <c r="A24" s="35" t="s">
        <v>54</v>
      </c>
      <c r="B24" s="45">
        <v>20.527035649067091</v>
      </c>
      <c r="C24" s="28">
        <v>2.21</v>
      </c>
      <c r="D24" s="28">
        <v>55.048386666666666</v>
      </c>
      <c r="E24" s="28">
        <v>2.5440727802037846</v>
      </c>
      <c r="F24" s="41">
        <v>0</v>
      </c>
      <c r="G24" s="42">
        <v>79.902530993754368</v>
      </c>
      <c r="H24" s="28">
        <v>-76.453139085809283</v>
      </c>
      <c r="I24" s="28">
        <v>55.048386666666666</v>
      </c>
      <c r="J24" s="43">
        <v>2.3319582920889816</v>
      </c>
    </row>
    <row r="25" spans="1:10" ht="28.8" x14ac:dyDescent="0.3">
      <c r="A25" s="35" t="s">
        <v>55</v>
      </c>
      <c r="B25" s="44">
        <v>0</v>
      </c>
      <c r="C25" s="27">
        <v>0</v>
      </c>
      <c r="D25" s="27">
        <v>0</v>
      </c>
      <c r="E25" s="27">
        <v>0</v>
      </c>
      <c r="F25" s="41">
        <v>0</v>
      </c>
      <c r="G25" s="51">
        <v>0</v>
      </c>
      <c r="H25" s="28">
        <v>14.048</v>
      </c>
      <c r="I25" s="28">
        <v>48.847999999999999</v>
      </c>
      <c r="J25" s="43">
        <v>15.048</v>
      </c>
    </row>
    <row r="26" spans="1:10" x14ac:dyDescent="0.3">
      <c r="A26" s="35" t="s">
        <v>56</v>
      </c>
      <c r="B26" s="45">
        <v>1895.4164000000001</v>
      </c>
      <c r="C26" s="28">
        <v>-1212.2765162790697</v>
      </c>
      <c r="D26" s="28">
        <v>-119.57294666666672</v>
      </c>
      <c r="E26" s="28">
        <v>107.39583720930233</v>
      </c>
      <c r="F26" s="41">
        <v>0</v>
      </c>
      <c r="G26" s="42">
        <v>1895.4164000000001</v>
      </c>
      <c r="H26" s="28">
        <v>-1212.2765162790697</v>
      </c>
      <c r="I26" s="28">
        <v>-119.57294666666672</v>
      </c>
      <c r="J26" s="43">
        <v>107.39583720930233</v>
      </c>
    </row>
    <row r="27" spans="1:10" x14ac:dyDescent="0.3">
      <c r="A27" s="35" t="s">
        <v>57</v>
      </c>
      <c r="B27" s="44">
        <v>0</v>
      </c>
      <c r="C27" s="27">
        <v>0</v>
      </c>
      <c r="D27" s="27">
        <v>0</v>
      </c>
      <c r="E27" s="27">
        <v>0</v>
      </c>
      <c r="F27" s="41">
        <v>0</v>
      </c>
      <c r="G27" s="42">
        <v>43.928365914288989</v>
      </c>
      <c r="H27" s="28">
        <v>31.398837209302322</v>
      </c>
      <c r="I27" s="28">
        <v>636.05216725472246</v>
      </c>
      <c r="J27" s="43">
        <v>12.155953488372093</v>
      </c>
    </row>
    <row r="28" spans="1:10" x14ac:dyDescent="0.3">
      <c r="A28" s="35" t="s">
        <v>58</v>
      </c>
      <c r="B28" s="45">
        <v>881.87007744186053</v>
      </c>
      <c r="C28" s="28">
        <v>-546.55867251837219</v>
      </c>
      <c r="D28" s="28">
        <v>-151.24439111111113</v>
      </c>
      <c r="E28" s="28">
        <v>504.07041346565251</v>
      </c>
      <c r="F28" s="41">
        <v>0</v>
      </c>
      <c r="G28" s="42">
        <v>881.87007744186053</v>
      </c>
      <c r="H28" s="28">
        <v>-546.55867251837219</v>
      </c>
      <c r="I28" s="28">
        <v>-151.24439111111113</v>
      </c>
      <c r="J28" s="43">
        <v>504.07041346565251</v>
      </c>
    </row>
    <row r="29" spans="1:10" x14ac:dyDescent="0.3">
      <c r="A29" s="35" t="s">
        <v>59</v>
      </c>
      <c r="B29" s="42">
        <v>3185.1861082745245</v>
      </c>
      <c r="C29" s="28">
        <v>-537.36921339318212</v>
      </c>
      <c r="D29" s="28">
        <v>1739.2201088699542</v>
      </c>
      <c r="E29" s="28">
        <v>4.392118226891748</v>
      </c>
      <c r="F29" s="41">
        <v>0</v>
      </c>
      <c r="G29" s="42">
        <v>3185.1861082745245</v>
      </c>
      <c r="H29" s="28">
        <v>-997.26226163293859</v>
      </c>
      <c r="I29" s="28">
        <v>1739.2201088699542</v>
      </c>
      <c r="J29" s="43">
        <v>4.392118226891748</v>
      </c>
    </row>
    <row r="30" spans="1:10" x14ac:dyDescent="0.3">
      <c r="A30" s="35" t="s">
        <v>60</v>
      </c>
      <c r="B30" s="45">
        <v>3100</v>
      </c>
      <c r="C30" s="28">
        <v>-514.49046378729713</v>
      </c>
      <c r="D30" s="28">
        <v>1620.969275555555</v>
      </c>
      <c r="E30" s="27">
        <v>0</v>
      </c>
      <c r="F30" s="41">
        <v>0</v>
      </c>
      <c r="G30" s="42">
        <v>3100</v>
      </c>
      <c r="H30" s="28">
        <v>-514.49046378729713</v>
      </c>
      <c r="I30" s="28">
        <v>1620.969275555555</v>
      </c>
      <c r="J30" s="43">
        <v>4.395837209302325</v>
      </c>
    </row>
    <row r="31" spans="1:10" x14ac:dyDescent="0.3">
      <c r="A31" s="35" t="s">
        <v>61</v>
      </c>
      <c r="B31" s="44">
        <v>0</v>
      </c>
      <c r="C31" s="27">
        <v>0</v>
      </c>
      <c r="D31" s="27">
        <v>0</v>
      </c>
      <c r="E31" s="27">
        <v>0</v>
      </c>
      <c r="F31" s="41">
        <v>0</v>
      </c>
      <c r="G31" s="51">
        <v>0</v>
      </c>
      <c r="H31" s="31">
        <v>0</v>
      </c>
      <c r="I31" s="28">
        <v>367.72827555555551</v>
      </c>
      <c r="J31" s="43">
        <v>8.5175999999999981</v>
      </c>
    </row>
    <row r="32" spans="1:10" x14ac:dyDescent="0.3">
      <c r="A32" s="35" t="s">
        <v>62</v>
      </c>
      <c r="B32" s="40">
        <v>0</v>
      </c>
      <c r="C32" s="28">
        <v>1.04096565</v>
      </c>
      <c r="D32" s="27">
        <v>0</v>
      </c>
      <c r="E32" s="28">
        <v>1.3042449</v>
      </c>
      <c r="F32" s="41">
        <v>0</v>
      </c>
      <c r="G32" s="42">
        <v>0</v>
      </c>
      <c r="H32" s="28">
        <v>1.04096565</v>
      </c>
      <c r="I32" s="27">
        <v>0</v>
      </c>
      <c r="J32" s="43">
        <v>1.3042449</v>
      </c>
    </row>
    <row r="33" spans="1:10" x14ac:dyDescent="0.3">
      <c r="A33" s="35" t="s">
        <v>63</v>
      </c>
      <c r="B33" s="40">
        <v>0</v>
      </c>
      <c r="C33" s="27">
        <v>0</v>
      </c>
      <c r="D33" s="27">
        <v>0</v>
      </c>
      <c r="E33" s="27">
        <v>0</v>
      </c>
      <c r="F33" s="41">
        <v>0</v>
      </c>
      <c r="G33" s="42">
        <v>3524.2950802956429</v>
      </c>
      <c r="H33" s="28">
        <v>-927.76562775379352</v>
      </c>
      <c r="I33" s="28">
        <v>432.30484421216812</v>
      </c>
      <c r="J33" s="43">
        <v>345.04794952829695</v>
      </c>
    </row>
    <row r="34" spans="1:10" x14ac:dyDescent="0.3">
      <c r="A34" s="35" t="s">
        <v>64</v>
      </c>
      <c r="B34" s="44">
        <v>0</v>
      </c>
      <c r="C34" s="27">
        <v>0</v>
      </c>
      <c r="D34" s="27">
        <v>0</v>
      </c>
      <c r="E34" s="27">
        <v>0</v>
      </c>
      <c r="F34" s="41">
        <v>0</v>
      </c>
      <c r="G34" s="42">
        <v>1604.048</v>
      </c>
      <c r="H34" s="28">
        <v>-1286.048</v>
      </c>
      <c r="I34" s="28">
        <v>1521</v>
      </c>
      <c r="J34" s="43">
        <v>6284</v>
      </c>
    </row>
    <row r="35" spans="1:10" x14ac:dyDescent="0.3">
      <c r="A35" s="35" t="s">
        <v>65</v>
      </c>
      <c r="B35" s="42">
        <v>20443.781712580963</v>
      </c>
      <c r="C35" s="28">
        <v>-5828.0341838295963</v>
      </c>
      <c r="D35" s="28">
        <v>216.08695652173913</v>
      </c>
      <c r="E35" s="28">
        <v>599.06953259827617</v>
      </c>
      <c r="F35" s="41">
        <v>0</v>
      </c>
      <c r="G35" s="42">
        <v>20443.781712580963</v>
      </c>
      <c r="H35" s="28">
        <v>-5828.0341838295963</v>
      </c>
      <c r="I35" s="28">
        <v>216.08695652173913</v>
      </c>
      <c r="J35" s="43">
        <v>599.06953259827617</v>
      </c>
    </row>
    <row r="36" spans="1:10" x14ac:dyDescent="0.3">
      <c r="A36" s="35" t="s">
        <v>66</v>
      </c>
      <c r="B36" s="42">
        <v>1401</v>
      </c>
      <c r="C36" s="28">
        <v>-725</v>
      </c>
      <c r="D36" s="27">
        <v>0</v>
      </c>
      <c r="E36" s="27">
        <v>0</v>
      </c>
      <c r="F36" s="41">
        <v>0</v>
      </c>
      <c r="G36" s="42">
        <v>1401</v>
      </c>
      <c r="H36" s="28">
        <v>-725</v>
      </c>
      <c r="I36" s="28">
        <v>-1195.04</v>
      </c>
      <c r="J36" s="41">
        <v>0</v>
      </c>
    </row>
    <row r="37" spans="1:10" x14ac:dyDescent="0.3">
      <c r="A37" s="35" t="s">
        <v>67</v>
      </c>
      <c r="B37" s="44">
        <v>0</v>
      </c>
      <c r="C37" s="28">
        <v>-52.153246265688537</v>
      </c>
      <c r="D37" s="28">
        <v>-30.73743555555556</v>
      </c>
      <c r="E37" s="28">
        <v>213.75595348837209</v>
      </c>
      <c r="F37" s="43">
        <v>19.34752731176637</v>
      </c>
      <c r="G37" s="42">
        <v>0</v>
      </c>
      <c r="H37" s="28">
        <v>-49.580348837209307</v>
      </c>
      <c r="I37" s="28">
        <v>-30.73743555555556</v>
      </c>
      <c r="J37" s="43">
        <v>213.75595348837209</v>
      </c>
    </row>
    <row r="38" spans="1:10" x14ac:dyDescent="0.3">
      <c r="A38" s="35" t="s">
        <v>68</v>
      </c>
      <c r="B38" s="40">
        <v>0</v>
      </c>
      <c r="C38" s="27">
        <v>0</v>
      </c>
      <c r="D38" s="27">
        <v>0</v>
      </c>
      <c r="E38" s="27">
        <v>0</v>
      </c>
      <c r="F38" s="41">
        <v>0</v>
      </c>
      <c r="G38" s="51">
        <v>0</v>
      </c>
      <c r="H38" s="31">
        <v>0</v>
      </c>
      <c r="I38" s="31">
        <v>0</v>
      </c>
      <c r="J38" s="52">
        <v>0</v>
      </c>
    </row>
    <row r="39" spans="1:10" ht="15" thickBot="1" x14ac:dyDescent="0.35">
      <c r="A39" s="35" t="s">
        <v>69</v>
      </c>
      <c r="B39" s="46">
        <v>516.32468518695703</v>
      </c>
      <c r="C39" s="47">
        <v>-287.81461485260564</v>
      </c>
      <c r="D39" s="47">
        <v>-228.39228000000003</v>
      </c>
      <c r="E39" s="47">
        <v>925.01526782400288</v>
      </c>
      <c r="F39" s="48">
        <v>0</v>
      </c>
      <c r="G39" s="46">
        <v>590.54300009908218</v>
      </c>
      <c r="H39" s="47">
        <v>-336.69648323793126</v>
      </c>
      <c r="I39" s="47">
        <v>-228.39228000000003</v>
      </c>
      <c r="J39" s="53">
        <v>925.01526782400288</v>
      </c>
    </row>
    <row r="40" spans="1:10" x14ac:dyDescent="0.3">
      <c r="B40" s="32"/>
      <c r="C40" s="32"/>
      <c r="D40" s="32"/>
      <c r="E40" s="32"/>
      <c r="F40" s="32"/>
      <c r="G40" s="32"/>
      <c r="H40" s="32"/>
      <c r="I40" s="32"/>
      <c r="J40" s="32"/>
    </row>
    <row r="41" spans="1:10" x14ac:dyDescent="0.3"/>
    <row r="42" spans="1:10" x14ac:dyDescent="0.3">
      <c r="A42" s="121" t="s">
        <v>70</v>
      </c>
      <c r="B42" s="121"/>
      <c r="C42" s="33"/>
    </row>
    <row r="43" spans="1:10" x14ac:dyDescent="0.3">
      <c r="A43" s="121" t="s">
        <v>71</v>
      </c>
      <c r="B43" s="121"/>
      <c r="C43" s="34"/>
    </row>
    <row r="44" spans="1:10" x14ac:dyDescent="0.3"/>
    <row r="45" spans="1:10" x14ac:dyDescent="0.3"/>
    <row r="46" spans="1:10" x14ac:dyDescent="0.3"/>
    <row r="47" spans="1:10" x14ac:dyDescent="0.3"/>
    <row r="48" spans="1:10" x14ac:dyDescent="0.3"/>
    <row r="49" x14ac:dyDescent="0.3"/>
    <row r="50" x14ac:dyDescent="0.3"/>
    <row r="51" ht="15" hidden="1" customHeight="1" x14ac:dyDescent="0.3"/>
  </sheetData>
  <sheetProtection sheet="1" objects="1" scenarios="1"/>
  <mergeCells count="5">
    <mergeCell ref="A5:A6"/>
    <mergeCell ref="B5:F5"/>
    <mergeCell ref="G5:J5"/>
    <mergeCell ref="A42:B42"/>
    <mergeCell ref="A43:B43"/>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7618A-F5BA-4DDA-9456-5DA2C534F219}">
  <sheetPr>
    <tabColor rgb="FF0F2B5B"/>
  </sheetPr>
  <dimension ref="A1:L51"/>
  <sheetViews>
    <sheetView showGridLines="0" zoomScaleNormal="100" workbookViewId="0"/>
  </sheetViews>
  <sheetFormatPr defaultColWidth="0" defaultRowHeight="14.4" zeroHeight="1" x14ac:dyDescent="0.3"/>
  <cols>
    <col min="1" max="1" width="41.21875" style="26" customWidth="1"/>
    <col min="2" max="2" width="13.33203125" style="4" customWidth="1"/>
    <col min="3" max="3" width="12" style="4" customWidth="1"/>
    <col min="4" max="4" width="11.77734375" style="4" customWidth="1"/>
    <col min="5" max="5" width="12.21875" style="4" customWidth="1"/>
    <col min="6" max="6" width="14.21875" style="4" customWidth="1"/>
    <col min="7" max="7" width="15" style="4" customWidth="1"/>
    <col min="8" max="8" width="14.33203125" style="4" customWidth="1"/>
    <col min="9" max="9" width="13.77734375" style="4" customWidth="1"/>
    <col min="10" max="10" width="15.21875" style="4" customWidth="1"/>
    <col min="11" max="12" width="8.77734375" style="4" customWidth="1"/>
    <col min="13" max="16384" width="8.77734375" style="4" hidden="1"/>
  </cols>
  <sheetData>
    <row r="1" spans="1:10" ht="25.8" x14ac:dyDescent="0.5">
      <c r="A1" s="3" t="s">
        <v>28</v>
      </c>
    </row>
    <row r="2" spans="1:10" x14ac:dyDescent="0.3">
      <c r="A2" s="2"/>
    </row>
    <row r="3" spans="1:10" x14ac:dyDescent="0.3">
      <c r="A3" s="2" t="str">
        <f>CONCATENATE("Summary of "&amp;RIGHT(A1,4)," carbon factors ( kg CO2 eq. per tonne of material) for wastes from Scotland.")</f>
        <v>Summary of 2016 carbon factors ( kg CO2 eq. per tonne of material) for wastes from Scotland.</v>
      </c>
    </row>
    <row r="4" spans="1:10" ht="15" thickBot="1" x14ac:dyDescent="0.35"/>
    <row r="5" spans="1:10" x14ac:dyDescent="0.3">
      <c r="A5" s="116" t="s">
        <v>29</v>
      </c>
      <c r="B5" s="117" t="s">
        <v>30</v>
      </c>
      <c r="C5" s="118"/>
      <c r="D5" s="118"/>
      <c r="E5" s="118"/>
      <c r="F5" s="120"/>
      <c r="G5" s="117" t="s">
        <v>31</v>
      </c>
      <c r="H5" s="118"/>
      <c r="I5" s="118"/>
      <c r="J5" s="120"/>
    </row>
    <row r="6" spans="1:10" ht="28.8" x14ac:dyDescent="0.3">
      <c r="A6" s="116"/>
      <c r="B6" s="37" t="s">
        <v>32</v>
      </c>
      <c r="C6" s="38" t="s">
        <v>33</v>
      </c>
      <c r="D6" s="38" t="s">
        <v>34</v>
      </c>
      <c r="E6" s="38" t="s">
        <v>35</v>
      </c>
      <c r="F6" s="39" t="s">
        <v>36</v>
      </c>
      <c r="G6" s="37" t="s">
        <v>32</v>
      </c>
      <c r="H6" s="38" t="s">
        <v>33</v>
      </c>
      <c r="I6" s="38" t="s">
        <v>34</v>
      </c>
      <c r="J6" s="39" t="s">
        <v>35</v>
      </c>
    </row>
    <row r="7" spans="1:10" x14ac:dyDescent="0.3">
      <c r="A7" s="35" t="s">
        <v>37</v>
      </c>
      <c r="B7" s="40">
        <v>0</v>
      </c>
      <c r="C7" s="27">
        <v>0</v>
      </c>
      <c r="D7" s="27">
        <v>0</v>
      </c>
      <c r="E7" s="27">
        <v>0</v>
      </c>
      <c r="F7" s="41">
        <v>0</v>
      </c>
      <c r="G7" s="42">
        <v>1364.5809999999999</v>
      </c>
      <c r="H7" s="29">
        <v>0</v>
      </c>
      <c r="I7" s="29">
        <v>0</v>
      </c>
      <c r="J7" s="49">
        <v>0</v>
      </c>
    </row>
    <row r="8" spans="1:10" x14ac:dyDescent="0.3">
      <c r="A8" s="35" t="s">
        <v>38</v>
      </c>
      <c r="B8" s="42">
        <v>3744</v>
      </c>
      <c r="C8" s="28">
        <v>-20.687970942799737</v>
      </c>
      <c r="D8" s="28">
        <v>-11.867240000000002</v>
      </c>
      <c r="E8" s="28">
        <v>993.19532533785218</v>
      </c>
      <c r="F8" s="43">
        <v>18.233710034972038</v>
      </c>
      <c r="G8" s="42">
        <v>5736.44</v>
      </c>
      <c r="H8" s="28">
        <v>-20.687970942799737</v>
      </c>
      <c r="I8" s="28">
        <v>-11.867240000000002</v>
      </c>
      <c r="J8" s="43">
        <v>993.19532533785218</v>
      </c>
    </row>
    <row r="9" spans="1:10" x14ac:dyDescent="0.3">
      <c r="A9" s="35" t="s">
        <v>39</v>
      </c>
      <c r="B9" s="44">
        <v>0</v>
      </c>
      <c r="C9" s="27">
        <v>0</v>
      </c>
      <c r="D9" s="27">
        <v>0</v>
      </c>
      <c r="E9" s="27">
        <v>0</v>
      </c>
      <c r="F9" s="41">
        <v>0</v>
      </c>
      <c r="G9" s="42">
        <v>0</v>
      </c>
      <c r="H9" s="30">
        <v>149.10281459708546</v>
      </c>
      <c r="I9" s="30">
        <v>-108.22946222222224</v>
      </c>
      <c r="J9" s="50">
        <v>142</v>
      </c>
    </row>
    <row r="10" spans="1:10" x14ac:dyDescent="0.3">
      <c r="A10" s="35" t="s">
        <v>40</v>
      </c>
      <c r="B10" s="42">
        <v>12107.630999999999</v>
      </c>
      <c r="C10" s="28">
        <v>-578.62391078699841</v>
      </c>
      <c r="D10" s="27">
        <v>0</v>
      </c>
      <c r="E10" s="27">
        <v>0</v>
      </c>
      <c r="F10" s="41">
        <v>0</v>
      </c>
      <c r="G10" s="42">
        <v>12107.630999999999</v>
      </c>
      <c r="H10" s="30">
        <v>-1398.9650818530661</v>
      </c>
      <c r="I10" s="30">
        <v>402.971</v>
      </c>
      <c r="J10" s="50">
        <v>91.081000000000003</v>
      </c>
    </row>
    <row r="11" spans="1:10" x14ac:dyDescent="0.3">
      <c r="A11" s="35" t="s">
        <v>41</v>
      </c>
      <c r="B11" s="42">
        <v>1321.2836599999998</v>
      </c>
      <c r="C11" s="28">
        <v>4038.7163399999999</v>
      </c>
      <c r="D11" s="28">
        <v>403.05942666666658</v>
      </c>
      <c r="E11" s="27">
        <v>0</v>
      </c>
      <c r="F11" s="41">
        <v>0</v>
      </c>
      <c r="G11" s="42">
        <v>1321.2836599999998</v>
      </c>
      <c r="H11" s="28">
        <v>4038.7163399999999</v>
      </c>
      <c r="I11" s="28">
        <v>403.05942666666658</v>
      </c>
      <c r="J11" s="43">
        <v>7.46</v>
      </c>
    </row>
    <row r="12" spans="1:10" x14ac:dyDescent="0.3">
      <c r="A12" s="35" t="s">
        <v>42</v>
      </c>
      <c r="B12" s="40">
        <v>0</v>
      </c>
      <c r="C12" s="27">
        <v>0</v>
      </c>
      <c r="D12" s="27">
        <v>0</v>
      </c>
      <c r="E12" s="28">
        <v>8.48</v>
      </c>
      <c r="F12" s="43">
        <v>-4.1205455031848039</v>
      </c>
      <c r="G12" s="51">
        <v>0</v>
      </c>
      <c r="H12" s="28">
        <v>-4.1205455031848039</v>
      </c>
      <c r="I12" s="31">
        <v>0</v>
      </c>
      <c r="J12" s="43">
        <v>8.48</v>
      </c>
    </row>
    <row r="13" spans="1:10" x14ac:dyDescent="0.3">
      <c r="A13" s="35" t="s">
        <v>43</v>
      </c>
      <c r="B13" s="40">
        <v>0</v>
      </c>
      <c r="C13" s="27">
        <v>0</v>
      </c>
      <c r="D13" s="27">
        <v>0</v>
      </c>
      <c r="E13" s="27">
        <v>0</v>
      </c>
      <c r="F13" s="41">
        <v>0</v>
      </c>
      <c r="G13" s="42">
        <v>0</v>
      </c>
      <c r="H13" s="28">
        <v>326.15786040443572</v>
      </c>
      <c r="I13" s="28">
        <v>236</v>
      </c>
      <c r="J13" s="43">
        <v>117</v>
      </c>
    </row>
    <row r="14" spans="1:10" ht="28.8" x14ac:dyDescent="0.3">
      <c r="A14" s="35" t="s">
        <v>44</v>
      </c>
      <c r="B14" s="45">
        <v>1754.4561860982687</v>
      </c>
      <c r="C14" s="28">
        <v>-180.524866251134</v>
      </c>
      <c r="D14" s="28">
        <v>62.05942666666666</v>
      </c>
      <c r="E14" s="28">
        <v>4.5684825669537812</v>
      </c>
      <c r="F14" s="41">
        <v>0</v>
      </c>
      <c r="G14" s="42">
        <v>1754.4561860982687</v>
      </c>
      <c r="H14" s="28">
        <v>-180.524866251134</v>
      </c>
      <c r="I14" s="28">
        <v>62.05942666666666</v>
      </c>
      <c r="J14" s="43">
        <v>4.5684825669537812</v>
      </c>
    </row>
    <row r="15" spans="1:10" x14ac:dyDescent="0.3">
      <c r="A15" s="35" t="s">
        <v>45</v>
      </c>
      <c r="B15" s="45">
        <v>6850</v>
      </c>
      <c r="C15" s="28">
        <v>-1623.8563043640743</v>
      </c>
      <c r="D15" s="27">
        <v>328</v>
      </c>
      <c r="E15" s="27">
        <v>0</v>
      </c>
      <c r="F15" s="41">
        <v>0</v>
      </c>
      <c r="G15" s="42">
        <v>6850</v>
      </c>
      <c r="H15" s="28">
        <v>-1623.8563043640743</v>
      </c>
      <c r="I15" s="28">
        <v>328</v>
      </c>
      <c r="J15" s="52">
        <v>0</v>
      </c>
    </row>
    <row r="16" spans="1:10" x14ac:dyDescent="0.3">
      <c r="A16" s="35" t="s">
        <v>46</v>
      </c>
      <c r="B16" s="44">
        <v>0</v>
      </c>
      <c r="C16" s="27">
        <v>0</v>
      </c>
      <c r="D16" s="27">
        <v>0</v>
      </c>
      <c r="E16" s="27">
        <v>0</v>
      </c>
      <c r="F16" s="41">
        <v>0</v>
      </c>
      <c r="G16" s="51">
        <v>0</v>
      </c>
      <c r="H16" s="31">
        <v>0</v>
      </c>
      <c r="I16" s="31">
        <v>0</v>
      </c>
      <c r="J16" s="52">
        <v>0</v>
      </c>
    </row>
    <row r="17" spans="1:10" x14ac:dyDescent="0.3">
      <c r="A17" s="35" t="s">
        <v>47</v>
      </c>
      <c r="B17" s="45">
        <v>1210</v>
      </c>
      <c r="C17" s="28">
        <v>-754.96292004634995</v>
      </c>
      <c r="D17" s="28">
        <v>69.392759999999996</v>
      </c>
      <c r="E17" s="28">
        <v>4.5740387596899224</v>
      </c>
      <c r="F17" s="41">
        <v>0</v>
      </c>
      <c r="G17" s="42">
        <v>1210</v>
      </c>
      <c r="H17" s="28">
        <v>-754.96292004634995</v>
      </c>
      <c r="I17" s="28">
        <v>69.392759999999996</v>
      </c>
      <c r="J17" s="43">
        <v>4.5740387596899224</v>
      </c>
    </row>
    <row r="18" spans="1:10" x14ac:dyDescent="0.3">
      <c r="A18" s="36" t="s">
        <v>48</v>
      </c>
      <c r="B18" s="44">
        <v>0</v>
      </c>
      <c r="C18" s="27">
        <v>0</v>
      </c>
      <c r="D18" s="28">
        <v>98.637204444444365</v>
      </c>
      <c r="E18" s="28">
        <v>420</v>
      </c>
      <c r="F18" s="41">
        <v>0</v>
      </c>
      <c r="G18" s="51">
        <v>0</v>
      </c>
      <c r="H18" s="31">
        <v>0</v>
      </c>
      <c r="I18" s="28">
        <v>98.637204444444365</v>
      </c>
      <c r="J18" s="43">
        <v>420</v>
      </c>
    </row>
    <row r="19" spans="1:10" x14ac:dyDescent="0.3">
      <c r="A19" s="35" t="s">
        <v>49</v>
      </c>
      <c r="B19" s="45">
        <v>3206.0846528473039</v>
      </c>
      <c r="C19" s="28">
        <v>-661.01127077729393</v>
      </c>
      <c r="D19" s="28">
        <v>403.05942666666658</v>
      </c>
      <c r="E19" s="28">
        <v>457.82939277414692</v>
      </c>
      <c r="F19" s="43">
        <v>18.233710034972038</v>
      </c>
      <c r="G19" s="42">
        <v>3136.7655088970655</v>
      </c>
      <c r="H19" s="28">
        <v>-609.82293640001808</v>
      </c>
      <c r="I19" s="28">
        <v>403.05942666666658</v>
      </c>
      <c r="J19" s="43">
        <v>309.82291560786678</v>
      </c>
    </row>
    <row r="20" spans="1:10" x14ac:dyDescent="0.3">
      <c r="A20" s="35" t="s">
        <v>50</v>
      </c>
      <c r="B20" s="44">
        <v>0</v>
      </c>
      <c r="C20" s="27">
        <v>0</v>
      </c>
      <c r="D20" s="27">
        <v>0</v>
      </c>
      <c r="E20" s="27">
        <v>0</v>
      </c>
      <c r="F20" s="41">
        <v>0</v>
      </c>
      <c r="G20" s="51">
        <v>0</v>
      </c>
      <c r="H20" s="28">
        <v>158.9</v>
      </c>
      <c r="I20" s="28">
        <v>403.05942666666658</v>
      </c>
      <c r="J20" s="43">
        <v>328.58100000000002</v>
      </c>
    </row>
    <row r="21" spans="1:10" x14ac:dyDescent="0.3">
      <c r="A21" s="35" t="s">
        <v>51</v>
      </c>
      <c r="B21" s="45">
        <v>2926.0508</v>
      </c>
      <c r="C21" s="28">
        <v>-1774.8213541962791</v>
      </c>
      <c r="D21" s="27">
        <v>0</v>
      </c>
      <c r="E21" s="27">
        <v>0</v>
      </c>
      <c r="F21" s="41">
        <v>0</v>
      </c>
      <c r="G21" s="42">
        <v>2926.0508</v>
      </c>
      <c r="H21" s="28">
        <v>-1774.8213541962791</v>
      </c>
      <c r="I21" s="28">
        <v>15.574038759689923</v>
      </c>
      <c r="J21" s="43">
        <v>4.5740387596899224</v>
      </c>
    </row>
    <row r="22" spans="1:10" x14ac:dyDescent="0.3">
      <c r="A22" s="35" t="s">
        <v>52</v>
      </c>
      <c r="B22" s="45">
        <v>3896.8467123065466</v>
      </c>
      <c r="C22" s="28">
        <v>-2543.2281515772156</v>
      </c>
      <c r="D22" s="28">
        <v>62.05942666666666</v>
      </c>
      <c r="E22" s="28">
        <v>4.5740387596899224</v>
      </c>
      <c r="F22" s="43">
        <v>-2481.1687249105489</v>
      </c>
      <c r="G22" s="42">
        <v>3488.7949247311826</v>
      </c>
      <c r="H22" s="28">
        <v>-2204.5409223813326</v>
      </c>
      <c r="I22" s="28">
        <v>62.05942666666666</v>
      </c>
      <c r="J22" s="43">
        <v>4.5740387596899224</v>
      </c>
    </row>
    <row r="23" spans="1:10" x14ac:dyDescent="0.3">
      <c r="A23" s="35" t="s">
        <v>53</v>
      </c>
      <c r="B23" s="42">
        <v>12949.8508</v>
      </c>
      <c r="C23" s="28">
        <v>-9965.8385751162787</v>
      </c>
      <c r="D23" s="27">
        <v>0</v>
      </c>
      <c r="E23" s="27">
        <v>0</v>
      </c>
      <c r="F23" s="41">
        <v>0</v>
      </c>
      <c r="G23" s="42">
        <v>12949.8508</v>
      </c>
      <c r="H23" s="28">
        <v>-9965.8385751162787</v>
      </c>
      <c r="I23" s="28">
        <v>62.05942666666666</v>
      </c>
      <c r="J23" s="43">
        <v>4.5740387596899224</v>
      </c>
    </row>
    <row r="24" spans="1:10" x14ac:dyDescent="0.3">
      <c r="A24" s="35" t="s">
        <v>54</v>
      </c>
      <c r="B24" s="45">
        <v>21.057482440121742</v>
      </c>
      <c r="C24" s="28">
        <v>2.21</v>
      </c>
      <c r="D24" s="28">
        <v>62.05942666666666</v>
      </c>
      <c r="E24" s="28">
        <v>2.5440727802037846</v>
      </c>
      <c r="F24" s="41">
        <v>0</v>
      </c>
      <c r="G24" s="42">
        <v>80.248822195939894</v>
      </c>
      <c r="H24" s="28">
        <v>-76.79858629999481</v>
      </c>
      <c r="I24" s="28">
        <v>62.05942666666666</v>
      </c>
      <c r="J24" s="43">
        <v>2.3330157400889817</v>
      </c>
    </row>
    <row r="25" spans="1:10" ht="28.8" x14ac:dyDescent="0.3">
      <c r="A25" s="35" t="s">
        <v>55</v>
      </c>
      <c r="B25" s="44">
        <v>0</v>
      </c>
      <c r="C25" s="27">
        <v>0</v>
      </c>
      <c r="D25" s="27">
        <v>0</v>
      </c>
      <c r="E25" s="27">
        <v>0</v>
      </c>
      <c r="F25" s="41">
        <v>0</v>
      </c>
      <c r="G25" s="51">
        <v>0</v>
      </c>
      <c r="H25" s="28">
        <v>14.581</v>
      </c>
      <c r="I25" s="28">
        <v>49.381</v>
      </c>
      <c r="J25" s="43">
        <v>15.581</v>
      </c>
    </row>
    <row r="26" spans="1:10" x14ac:dyDescent="0.3">
      <c r="A26" s="35" t="s">
        <v>56</v>
      </c>
      <c r="B26" s="45">
        <v>1899.0408</v>
      </c>
      <c r="C26" s="28">
        <v>-1215.7736294573642</v>
      </c>
      <c r="D26" s="28">
        <v>-201.20724000000001</v>
      </c>
      <c r="E26" s="28">
        <v>107.57403875968993</v>
      </c>
      <c r="F26" s="41">
        <v>0</v>
      </c>
      <c r="G26" s="42">
        <v>1899.0408</v>
      </c>
      <c r="H26" s="28">
        <v>-1215.7736294573642</v>
      </c>
      <c r="I26" s="28">
        <v>-201.20724000000001</v>
      </c>
      <c r="J26" s="43">
        <v>107.57403875968993</v>
      </c>
    </row>
    <row r="27" spans="1:10" x14ac:dyDescent="0.3">
      <c r="A27" s="35" t="s">
        <v>57</v>
      </c>
      <c r="B27" s="44">
        <v>0</v>
      </c>
      <c r="C27" s="27">
        <v>0</v>
      </c>
      <c r="D27" s="27">
        <v>0</v>
      </c>
      <c r="E27" s="27">
        <v>0</v>
      </c>
      <c r="F27" s="41">
        <v>0</v>
      </c>
      <c r="G27" s="42">
        <v>45.228885914288995</v>
      </c>
      <c r="H27" s="28">
        <v>32.671705426356588</v>
      </c>
      <c r="I27" s="28">
        <v>585.85338907535447</v>
      </c>
      <c r="J27" s="43">
        <v>12.206868217054264</v>
      </c>
    </row>
    <row r="28" spans="1:10" x14ac:dyDescent="0.3">
      <c r="A28" s="35" t="s">
        <v>58</v>
      </c>
      <c r="B28" s="45">
        <v>884.91049441860446</v>
      </c>
      <c r="C28" s="28">
        <v>-546.59654321038772</v>
      </c>
      <c r="D28" s="28">
        <v>-180.32946222222225</v>
      </c>
      <c r="E28" s="28">
        <v>498.30067144534172</v>
      </c>
      <c r="F28" s="41">
        <v>0</v>
      </c>
      <c r="G28" s="42">
        <v>884.91049441860446</v>
      </c>
      <c r="H28" s="28">
        <v>-546.59654321038772</v>
      </c>
      <c r="I28" s="28">
        <v>-180.32946222222225</v>
      </c>
      <c r="J28" s="43">
        <v>498.30067144534172</v>
      </c>
    </row>
    <row r="29" spans="1:10" x14ac:dyDescent="0.3">
      <c r="A29" s="35" t="s">
        <v>59</v>
      </c>
      <c r="B29" s="42">
        <v>3188.8008872689652</v>
      </c>
      <c r="C29" s="28">
        <v>-539.16049183728308</v>
      </c>
      <c r="D29" s="28">
        <v>1664.8005162295865</v>
      </c>
      <c r="E29" s="28">
        <v>4.5701690145463605</v>
      </c>
      <c r="F29" s="41">
        <v>0</v>
      </c>
      <c r="G29" s="42">
        <v>3188.8008872689652</v>
      </c>
      <c r="H29" s="28">
        <v>-1000.5934045121926</v>
      </c>
      <c r="I29" s="28">
        <v>1664.8005162295865</v>
      </c>
      <c r="J29" s="43">
        <v>4.5701690145463605</v>
      </c>
    </row>
    <row r="30" spans="1:10" x14ac:dyDescent="0.3">
      <c r="A30" s="35" t="s">
        <v>60</v>
      </c>
      <c r="B30" s="45">
        <v>3100</v>
      </c>
      <c r="C30" s="28">
        <v>-514.49046378729713</v>
      </c>
      <c r="D30" s="28">
        <v>1525.9038711111107</v>
      </c>
      <c r="E30" s="27">
        <v>0</v>
      </c>
      <c r="F30" s="41">
        <v>0</v>
      </c>
      <c r="G30" s="42">
        <v>3100</v>
      </c>
      <c r="H30" s="28">
        <v>-514.49046378729713</v>
      </c>
      <c r="I30" s="28">
        <v>1525.9038711111107</v>
      </c>
      <c r="J30" s="43">
        <v>4.5740387596899224</v>
      </c>
    </row>
    <row r="31" spans="1:10" x14ac:dyDescent="0.3">
      <c r="A31" s="35" t="s">
        <v>61</v>
      </c>
      <c r="B31" s="44">
        <v>0</v>
      </c>
      <c r="C31" s="27">
        <v>0</v>
      </c>
      <c r="D31" s="27">
        <v>0</v>
      </c>
      <c r="E31" s="27">
        <v>0</v>
      </c>
      <c r="F31" s="41">
        <v>0</v>
      </c>
      <c r="G31" s="51">
        <v>0</v>
      </c>
      <c r="H31" s="31">
        <v>0</v>
      </c>
      <c r="I31" s="28">
        <v>369.87053777777771</v>
      </c>
      <c r="J31" s="43">
        <v>8.5175999999999981</v>
      </c>
    </row>
    <row r="32" spans="1:10" x14ac:dyDescent="0.3">
      <c r="A32" s="35" t="s">
        <v>62</v>
      </c>
      <c r="B32" s="40">
        <v>0</v>
      </c>
      <c r="C32" s="28">
        <v>1.0831650499999999</v>
      </c>
      <c r="D32" s="27">
        <v>0</v>
      </c>
      <c r="E32" s="28">
        <v>1.3571173000000001</v>
      </c>
      <c r="F32" s="41">
        <v>0</v>
      </c>
      <c r="G32" s="42">
        <v>0</v>
      </c>
      <c r="H32" s="28">
        <v>1.0831650499999999</v>
      </c>
      <c r="I32" s="27">
        <v>0</v>
      </c>
      <c r="J32" s="43">
        <v>1.3571173000000001</v>
      </c>
    </row>
    <row r="33" spans="1:10" x14ac:dyDescent="0.3">
      <c r="A33" s="35" t="s">
        <v>63</v>
      </c>
      <c r="B33" s="40">
        <v>0</v>
      </c>
      <c r="C33" s="27">
        <v>0</v>
      </c>
      <c r="D33" s="27">
        <v>0</v>
      </c>
      <c r="E33" s="27">
        <v>0</v>
      </c>
      <c r="F33" s="41">
        <v>0</v>
      </c>
      <c r="G33" s="42">
        <v>3526.8002568332286</v>
      </c>
      <c r="H33" s="28">
        <v>-927.12581066243968</v>
      </c>
      <c r="I33" s="28">
        <v>413.21636262427575</v>
      </c>
      <c r="J33" s="43">
        <v>344.07168992039163</v>
      </c>
    </row>
    <row r="34" spans="1:10" x14ac:dyDescent="0.3">
      <c r="A34" s="35" t="s">
        <v>64</v>
      </c>
      <c r="B34" s="44">
        <v>0</v>
      </c>
      <c r="C34" s="27">
        <v>0</v>
      </c>
      <c r="D34" s="27">
        <v>0</v>
      </c>
      <c r="E34" s="27">
        <v>0</v>
      </c>
      <c r="F34" s="41">
        <v>0</v>
      </c>
      <c r="G34" s="42">
        <v>1604.5809999999999</v>
      </c>
      <c r="H34" s="28">
        <v>-1286.5809999999999</v>
      </c>
      <c r="I34" s="28">
        <v>1521</v>
      </c>
      <c r="J34" s="43">
        <v>6284</v>
      </c>
    </row>
    <row r="35" spans="1:10" x14ac:dyDescent="0.3">
      <c r="A35" s="35" t="s">
        <v>65</v>
      </c>
      <c r="B35" s="42">
        <v>20443.781712580963</v>
      </c>
      <c r="C35" s="28">
        <v>-5828.0341838295963</v>
      </c>
      <c r="D35" s="28">
        <v>216.08695652173913</v>
      </c>
      <c r="E35" s="28">
        <v>598.93198525509285</v>
      </c>
      <c r="F35" s="41">
        <v>0</v>
      </c>
      <c r="G35" s="42">
        <v>20443.781712580963</v>
      </c>
      <c r="H35" s="28">
        <v>-5828.0341838295963</v>
      </c>
      <c r="I35" s="28">
        <v>216.08695652173913</v>
      </c>
      <c r="J35" s="43">
        <v>598.93198525509285</v>
      </c>
    </row>
    <row r="36" spans="1:10" x14ac:dyDescent="0.3">
      <c r="A36" s="35" t="s">
        <v>66</v>
      </c>
      <c r="B36" s="42">
        <v>1401</v>
      </c>
      <c r="C36" s="28">
        <v>-725</v>
      </c>
      <c r="D36" s="27">
        <v>0</v>
      </c>
      <c r="E36" s="27">
        <v>0</v>
      </c>
      <c r="F36" s="41">
        <v>0</v>
      </c>
      <c r="G36" s="42">
        <v>1401</v>
      </c>
      <c r="H36" s="28">
        <v>-725</v>
      </c>
      <c r="I36" s="28">
        <v>-1195.04</v>
      </c>
      <c r="J36" s="41">
        <v>0</v>
      </c>
    </row>
    <row r="37" spans="1:10" x14ac:dyDescent="0.3">
      <c r="A37" s="35" t="s">
        <v>67</v>
      </c>
      <c r="B37" s="44">
        <v>0</v>
      </c>
      <c r="C37" s="28">
        <v>-53.064506042578401</v>
      </c>
      <c r="D37" s="28">
        <v>-39.105017777777775</v>
      </c>
      <c r="E37" s="28">
        <v>213.80686821705427</v>
      </c>
      <c r="F37" s="43">
        <v>18.233710034972038</v>
      </c>
      <c r="G37" s="42">
        <v>0</v>
      </c>
      <c r="H37" s="28">
        <v>-49.198488372093024</v>
      </c>
      <c r="I37" s="28">
        <v>-39.105017777777775</v>
      </c>
      <c r="J37" s="43">
        <v>213.80686821705427</v>
      </c>
    </row>
    <row r="38" spans="1:10" x14ac:dyDescent="0.3">
      <c r="A38" s="35" t="s">
        <v>68</v>
      </c>
      <c r="B38" s="40">
        <v>0</v>
      </c>
      <c r="C38" s="27">
        <v>0</v>
      </c>
      <c r="D38" s="27">
        <v>0</v>
      </c>
      <c r="E38" s="27">
        <v>0</v>
      </c>
      <c r="F38" s="41">
        <v>0</v>
      </c>
      <c r="G38" s="51">
        <v>0</v>
      </c>
      <c r="H38" s="31">
        <v>0</v>
      </c>
      <c r="I38" s="31">
        <v>0</v>
      </c>
      <c r="J38" s="52">
        <v>0</v>
      </c>
    </row>
    <row r="39" spans="1:10" ht="15" thickBot="1" x14ac:dyDescent="0.35">
      <c r="A39" s="35" t="s">
        <v>69</v>
      </c>
      <c r="B39" s="46">
        <v>518.64856518695706</v>
      </c>
      <c r="C39" s="47">
        <v>-289.07232121832016</v>
      </c>
      <c r="D39" s="47">
        <v>-270.74057333333332</v>
      </c>
      <c r="E39" s="47">
        <v>924.88411935036186</v>
      </c>
      <c r="F39" s="48">
        <v>0</v>
      </c>
      <c r="G39" s="46">
        <v>592.86688009908221</v>
      </c>
      <c r="H39" s="47">
        <v>-337.95418960364572</v>
      </c>
      <c r="I39" s="47">
        <v>-270.74057333333332</v>
      </c>
      <c r="J39" s="53">
        <v>924.88411935036186</v>
      </c>
    </row>
    <row r="40" spans="1:10" x14ac:dyDescent="0.3">
      <c r="B40" s="32"/>
      <c r="C40" s="32"/>
      <c r="D40" s="32"/>
      <c r="E40" s="32"/>
      <c r="F40" s="32"/>
      <c r="G40" s="32"/>
      <c r="H40" s="32"/>
      <c r="I40" s="32"/>
      <c r="J40" s="32"/>
    </row>
    <row r="41" spans="1:10" x14ac:dyDescent="0.3"/>
    <row r="42" spans="1:10" x14ac:dyDescent="0.3">
      <c r="A42" s="121" t="s">
        <v>70</v>
      </c>
      <c r="B42" s="121"/>
      <c r="C42" s="33"/>
    </row>
    <row r="43" spans="1:10" x14ac:dyDescent="0.3">
      <c r="A43" s="121" t="s">
        <v>71</v>
      </c>
      <c r="B43" s="121"/>
      <c r="C43" s="34"/>
    </row>
    <row r="44" spans="1:10" x14ac:dyDescent="0.3"/>
    <row r="45" spans="1:10" x14ac:dyDescent="0.3"/>
    <row r="46" spans="1:10" x14ac:dyDescent="0.3"/>
    <row r="47" spans="1:10" x14ac:dyDescent="0.3"/>
    <row r="48" spans="1:10" x14ac:dyDescent="0.3"/>
    <row r="49" x14ac:dyDescent="0.3"/>
    <row r="50" x14ac:dyDescent="0.3"/>
    <row r="51" ht="15" hidden="1" customHeight="1" x14ac:dyDescent="0.3"/>
  </sheetData>
  <sheetProtection sheet="1" objects="1" scenarios="1"/>
  <mergeCells count="5">
    <mergeCell ref="A5:A6"/>
    <mergeCell ref="B5:F5"/>
    <mergeCell ref="G5:J5"/>
    <mergeCell ref="A42:B42"/>
    <mergeCell ref="A43:B43"/>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0500E-FCE3-4EB9-90E7-E6C952860880}">
  <sheetPr>
    <tabColor rgb="FF0F2B5B"/>
  </sheetPr>
  <dimension ref="A1:L51"/>
  <sheetViews>
    <sheetView showGridLines="0" zoomScaleNormal="100" workbookViewId="0"/>
  </sheetViews>
  <sheetFormatPr defaultColWidth="0" defaultRowHeight="14.4" zeroHeight="1" x14ac:dyDescent="0.3"/>
  <cols>
    <col min="1" max="1" width="41.21875" style="26" customWidth="1"/>
    <col min="2" max="2" width="13.33203125" style="4" customWidth="1"/>
    <col min="3" max="3" width="12" style="4" customWidth="1"/>
    <col min="4" max="4" width="11.77734375" style="4" customWidth="1"/>
    <col min="5" max="5" width="12.21875" style="4" customWidth="1"/>
    <col min="6" max="6" width="14.21875" style="4" customWidth="1"/>
    <col min="7" max="7" width="15" style="4" customWidth="1"/>
    <col min="8" max="8" width="14.33203125" style="4" customWidth="1"/>
    <col min="9" max="9" width="13.77734375" style="4" customWidth="1"/>
    <col min="10" max="10" width="15.21875" style="4" customWidth="1"/>
    <col min="11" max="12" width="8.77734375" style="4" customWidth="1"/>
    <col min="13" max="16384" width="8.77734375" style="4" hidden="1"/>
  </cols>
  <sheetData>
    <row r="1" spans="1:10" ht="25.8" x14ac:dyDescent="0.5">
      <c r="A1" s="3" t="s">
        <v>75</v>
      </c>
    </row>
    <row r="2" spans="1:10" x14ac:dyDescent="0.3">
      <c r="A2" s="2"/>
    </row>
    <row r="3" spans="1:10" x14ac:dyDescent="0.3">
      <c r="A3" s="2" t="str">
        <f>CONCATENATE("Summary of "&amp;RIGHT(A1,4)," carbon factors ( kg CO2 eq. per tonne of material) for wastes from Scotland.")</f>
        <v>Summary of 2015 carbon factors ( kg CO2 eq. per tonne of material) for wastes from Scotland.</v>
      </c>
    </row>
    <row r="4" spans="1:10" ht="15" thickBot="1" x14ac:dyDescent="0.35"/>
    <row r="5" spans="1:10" x14ac:dyDescent="0.3">
      <c r="A5" s="116" t="s">
        <v>29</v>
      </c>
      <c r="B5" s="117" t="s">
        <v>30</v>
      </c>
      <c r="C5" s="118"/>
      <c r="D5" s="118"/>
      <c r="E5" s="118"/>
      <c r="F5" s="120"/>
      <c r="G5" s="117" t="s">
        <v>31</v>
      </c>
      <c r="H5" s="118"/>
      <c r="I5" s="118"/>
      <c r="J5" s="120"/>
    </row>
    <row r="6" spans="1:10" ht="28.8" x14ac:dyDescent="0.3">
      <c r="A6" s="116"/>
      <c r="B6" s="37" t="s">
        <v>32</v>
      </c>
      <c r="C6" s="38" t="s">
        <v>33</v>
      </c>
      <c r="D6" s="38" t="s">
        <v>34</v>
      </c>
      <c r="E6" s="38" t="s">
        <v>35</v>
      </c>
      <c r="F6" s="39" t="s">
        <v>36</v>
      </c>
      <c r="G6" s="37" t="s">
        <v>32</v>
      </c>
      <c r="H6" s="38" t="s">
        <v>33</v>
      </c>
      <c r="I6" s="38" t="s">
        <v>34</v>
      </c>
      <c r="J6" s="39" t="s">
        <v>35</v>
      </c>
    </row>
    <row r="7" spans="1:10" x14ac:dyDescent="0.3">
      <c r="A7" s="35" t="s">
        <v>37</v>
      </c>
      <c r="B7" s="40">
        <v>0</v>
      </c>
      <c r="C7" s="27">
        <v>0</v>
      </c>
      <c r="D7" s="27">
        <v>0</v>
      </c>
      <c r="E7" s="27">
        <v>0</v>
      </c>
      <c r="F7" s="41">
        <v>0</v>
      </c>
      <c r="G7" s="42">
        <v>1363.43</v>
      </c>
      <c r="H7" s="29">
        <v>0</v>
      </c>
      <c r="I7" s="29">
        <v>0</v>
      </c>
      <c r="J7" s="49">
        <v>0</v>
      </c>
    </row>
    <row r="8" spans="1:10" x14ac:dyDescent="0.3">
      <c r="A8" s="35" t="s">
        <v>38</v>
      </c>
      <c r="B8" s="42">
        <v>3744</v>
      </c>
      <c r="C8" s="28">
        <v>-21.939993023166892</v>
      </c>
      <c r="D8" s="28">
        <v>-15.483906666666673</v>
      </c>
      <c r="E8" s="28">
        <v>984.53982644474513</v>
      </c>
      <c r="F8" s="43">
        <v>16.98168795460488</v>
      </c>
      <c r="G8" s="42">
        <v>5736.44</v>
      </c>
      <c r="H8" s="28">
        <v>-21.939993023166892</v>
      </c>
      <c r="I8" s="28">
        <v>-15.483906666666673</v>
      </c>
      <c r="J8" s="43">
        <v>984.53982644474513</v>
      </c>
    </row>
    <row r="9" spans="1:10" x14ac:dyDescent="0.3">
      <c r="A9" s="35" t="s">
        <v>39</v>
      </c>
      <c r="B9" s="44">
        <v>0</v>
      </c>
      <c r="C9" s="27">
        <v>0</v>
      </c>
      <c r="D9" s="27">
        <v>0</v>
      </c>
      <c r="E9" s="27">
        <v>0</v>
      </c>
      <c r="F9" s="41">
        <v>0</v>
      </c>
      <c r="G9" s="42">
        <v>0</v>
      </c>
      <c r="H9" s="30">
        <v>151.10281459708546</v>
      </c>
      <c r="I9" s="30">
        <v>-123.54057333333337</v>
      </c>
      <c r="J9" s="50">
        <v>142</v>
      </c>
    </row>
    <row r="10" spans="1:10" x14ac:dyDescent="0.3">
      <c r="A10" s="35" t="s">
        <v>40</v>
      </c>
      <c r="B10" s="42">
        <v>12106.48</v>
      </c>
      <c r="C10" s="28">
        <v>-578.62391078699841</v>
      </c>
      <c r="D10" s="27">
        <v>0</v>
      </c>
      <c r="E10" s="27">
        <v>0</v>
      </c>
      <c r="F10" s="41">
        <v>0</v>
      </c>
      <c r="G10" s="42">
        <v>12106.48</v>
      </c>
      <c r="H10" s="30">
        <v>-1398.7078818530658</v>
      </c>
      <c r="I10" s="30">
        <v>401.82</v>
      </c>
      <c r="J10" s="50">
        <v>89.93</v>
      </c>
    </row>
    <row r="11" spans="1:10" x14ac:dyDescent="0.3">
      <c r="A11" s="35" t="s">
        <v>41</v>
      </c>
      <c r="B11" s="42">
        <v>1320.2937999999999</v>
      </c>
      <c r="C11" s="28">
        <v>4039.7062000000001</v>
      </c>
      <c r="D11" s="28">
        <v>408.85942666666659</v>
      </c>
      <c r="E11" s="27">
        <v>0</v>
      </c>
      <c r="F11" s="41">
        <v>0</v>
      </c>
      <c r="G11" s="42">
        <v>1320.2937999999999</v>
      </c>
      <c r="H11" s="28">
        <v>4039.7062000000001</v>
      </c>
      <c r="I11" s="28">
        <v>408.85942666666659</v>
      </c>
      <c r="J11" s="43">
        <v>7.46</v>
      </c>
    </row>
    <row r="12" spans="1:10" x14ac:dyDescent="0.3">
      <c r="A12" s="35" t="s">
        <v>42</v>
      </c>
      <c r="B12" s="40">
        <v>0</v>
      </c>
      <c r="C12" s="27">
        <v>0</v>
      </c>
      <c r="D12" s="27">
        <v>0</v>
      </c>
      <c r="E12" s="28">
        <v>8.48</v>
      </c>
      <c r="F12" s="43">
        <v>-2.9750590932337637</v>
      </c>
      <c r="G12" s="51">
        <v>0</v>
      </c>
      <c r="H12" s="28">
        <v>-2.9750590932337637</v>
      </c>
      <c r="I12" s="31">
        <v>0</v>
      </c>
      <c r="J12" s="43">
        <v>8.48</v>
      </c>
    </row>
    <row r="13" spans="1:10" x14ac:dyDescent="0.3">
      <c r="A13" s="35" t="s">
        <v>43</v>
      </c>
      <c r="B13" s="40">
        <v>0</v>
      </c>
      <c r="C13" s="27">
        <v>0</v>
      </c>
      <c r="D13" s="27">
        <v>0</v>
      </c>
      <c r="E13" s="27">
        <v>0</v>
      </c>
      <c r="F13" s="41">
        <v>0</v>
      </c>
      <c r="G13" s="42">
        <v>0</v>
      </c>
      <c r="H13" s="28">
        <v>326.15786040443572</v>
      </c>
      <c r="I13" s="28">
        <v>236</v>
      </c>
      <c r="J13" s="43">
        <v>117</v>
      </c>
    </row>
    <row r="14" spans="1:10" ht="28.8" x14ac:dyDescent="0.3">
      <c r="A14" s="35" t="s">
        <v>44</v>
      </c>
      <c r="B14" s="45">
        <v>1754.4561860982687</v>
      </c>
      <c r="C14" s="28">
        <v>-180.524866251134</v>
      </c>
      <c r="D14" s="28">
        <v>67.859426666666678</v>
      </c>
      <c r="E14" s="28">
        <v>4.5616319839105506</v>
      </c>
      <c r="F14" s="41">
        <v>0</v>
      </c>
      <c r="G14" s="42">
        <v>1754.4561860982687</v>
      </c>
      <c r="H14" s="28">
        <v>-180.524866251134</v>
      </c>
      <c r="I14" s="28">
        <v>67.859426666666678</v>
      </c>
      <c r="J14" s="43">
        <v>4.5616319839105506</v>
      </c>
    </row>
    <row r="15" spans="1:10" x14ac:dyDescent="0.3">
      <c r="A15" s="35" t="s">
        <v>45</v>
      </c>
      <c r="B15" s="45">
        <v>6850</v>
      </c>
      <c r="C15" s="28">
        <v>-1617.8229876875848</v>
      </c>
      <c r="D15" s="27">
        <v>328</v>
      </c>
      <c r="E15" s="27">
        <v>0</v>
      </c>
      <c r="F15" s="41">
        <v>0</v>
      </c>
      <c r="G15" s="42">
        <v>6850</v>
      </c>
      <c r="H15" s="28">
        <v>-1617.8229876875848</v>
      </c>
      <c r="I15" s="28">
        <v>328</v>
      </c>
      <c r="J15" s="52">
        <v>0</v>
      </c>
    </row>
    <row r="16" spans="1:10" x14ac:dyDescent="0.3">
      <c r="A16" s="35" t="s">
        <v>46</v>
      </c>
      <c r="B16" s="44">
        <v>0</v>
      </c>
      <c r="C16" s="27">
        <v>0</v>
      </c>
      <c r="D16" s="27">
        <v>0</v>
      </c>
      <c r="E16" s="27">
        <v>0</v>
      </c>
      <c r="F16" s="41">
        <v>0</v>
      </c>
      <c r="G16" s="51">
        <v>0</v>
      </c>
      <c r="H16" s="31">
        <v>0</v>
      </c>
      <c r="I16" s="31">
        <v>0</v>
      </c>
      <c r="J16" s="52">
        <v>0</v>
      </c>
    </row>
    <row r="17" spans="1:10" x14ac:dyDescent="0.3">
      <c r="A17" s="35" t="s">
        <v>47</v>
      </c>
      <c r="B17" s="45">
        <v>1210</v>
      </c>
      <c r="C17" s="28">
        <v>-754.96292004634995</v>
      </c>
      <c r="D17" s="28">
        <v>75.192760000000007</v>
      </c>
      <c r="E17" s="28">
        <v>4.56717984496124</v>
      </c>
      <c r="F17" s="41">
        <v>0</v>
      </c>
      <c r="G17" s="42">
        <v>1210</v>
      </c>
      <c r="H17" s="28">
        <v>-754.96292004634995</v>
      </c>
      <c r="I17" s="28">
        <v>75.192760000000007</v>
      </c>
      <c r="J17" s="43">
        <v>4.56717984496124</v>
      </c>
    </row>
    <row r="18" spans="1:10" x14ac:dyDescent="0.3">
      <c r="A18" s="36" t="s">
        <v>48</v>
      </c>
      <c r="B18" s="44">
        <v>0</v>
      </c>
      <c r="C18" s="27">
        <v>0</v>
      </c>
      <c r="D18" s="28">
        <v>67.492759999999919</v>
      </c>
      <c r="E18" s="28">
        <v>420</v>
      </c>
      <c r="F18" s="41">
        <v>0</v>
      </c>
      <c r="G18" s="51">
        <v>0</v>
      </c>
      <c r="H18" s="31">
        <v>0</v>
      </c>
      <c r="I18" s="28">
        <v>67.492759999999919</v>
      </c>
      <c r="J18" s="43">
        <v>420</v>
      </c>
    </row>
    <row r="19" spans="1:10" x14ac:dyDescent="0.3">
      <c r="A19" s="35" t="s">
        <v>49</v>
      </c>
      <c r="B19" s="45">
        <v>3203.6268376779267</v>
      </c>
      <c r="C19" s="28">
        <v>-663.98672115814827</v>
      </c>
      <c r="D19" s="28">
        <v>408.85942666666659</v>
      </c>
      <c r="E19" s="28">
        <v>454.89358532460204</v>
      </c>
      <c r="F19" s="43">
        <v>16.98168795460488</v>
      </c>
      <c r="G19" s="42">
        <v>3132.8479600847454</v>
      </c>
      <c r="H19" s="28">
        <v>-612.79372059766411</v>
      </c>
      <c r="I19" s="28">
        <v>408.85942666666659</v>
      </c>
      <c r="J19" s="43">
        <v>307.64458954411128</v>
      </c>
    </row>
    <row r="20" spans="1:10" x14ac:dyDescent="0.3">
      <c r="A20" s="35" t="s">
        <v>50</v>
      </c>
      <c r="B20" s="44">
        <v>0</v>
      </c>
      <c r="C20" s="27">
        <v>0</v>
      </c>
      <c r="D20" s="27">
        <v>0</v>
      </c>
      <c r="E20" s="27">
        <v>0</v>
      </c>
      <c r="F20" s="41">
        <v>0</v>
      </c>
      <c r="G20" s="51">
        <v>0</v>
      </c>
      <c r="H20" s="28">
        <v>158.9</v>
      </c>
      <c r="I20" s="28">
        <v>408.85942666666659</v>
      </c>
      <c r="J20" s="43">
        <v>327.43</v>
      </c>
    </row>
    <row r="21" spans="1:10" x14ac:dyDescent="0.3">
      <c r="A21" s="35" t="s">
        <v>51</v>
      </c>
      <c r="B21" s="45">
        <v>2918.2240000000006</v>
      </c>
      <c r="C21" s="28">
        <v>-1766.9956498995355</v>
      </c>
      <c r="D21" s="27">
        <v>0</v>
      </c>
      <c r="E21" s="27">
        <v>0</v>
      </c>
      <c r="F21" s="41">
        <v>0</v>
      </c>
      <c r="G21" s="42">
        <v>2918.2240000000006</v>
      </c>
      <c r="H21" s="28">
        <v>-1766.9956498995355</v>
      </c>
      <c r="I21" s="28">
        <v>15.56717984496124</v>
      </c>
      <c r="J21" s="43">
        <v>4.56717984496124</v>
      </c>
    </row>
    <row r="22" spans="1:10" x14ac:dyDescent="0.3">
      <c r="A22" s="35" t="s">
        <v>52</v>
      </c>
      <c r="B22" s="45">
        <v>3889.3277396786066</v>
      </c>
      <c r="C22" s="28">
        <v>-2535.7147643275239</v>
      </c>
      <c r="D22" s="28">
        <v>67.859426666666678</v>
      </c>
      <c r="E22" s="28">
        <v>4.5671798449612391</v>
      </c>
      <c r="F22" s="43">
        <v>-2467.855337660857</v>
      </c>
      <c r="G22" s="42">
        <v>3481.3408294930882</v>
      </c>
      <c r="H22" s="28">
        <v>-2197.09087378101</v>
      </c>
      <c r="I22" s="28">
        <v>67.859426666666678</v>
      </c>
      <c r="J22" s="43">
        <v>4.5671798449612391</v>
      </c>
    </row>
    <row r="23" spans="1:10" x14ac:dyDescent="0.3">
      <c r="A23" s="35" t="s">
        <v>53</v>
      </c>
      <c r="B23" s="42">
        <v>12942.024000000001</v>
      </c>
      <c r="C23" s="28">
        <v>-9958.053528139535</v>
      </c>
      <c r="D23" s="27">
        <v>0</v>
      </c>
      <c r="E23" s="27">
        <v>0</v>
      </c>
      <c r="F23" s="41">
        <v>0</v>
      </c>
      <c r="G23" s="42">
        <v>12942.024000000001</v>
      </c>
      <c r="H23" s="28">
        <v>-9958.053528139535</v>
      </c>
      <c r="I23" s="28">
        <v>67.859426666666678</v>
      </c>
      <c r="J23" s="43">
        <v>4.56717984496124</v>
      </c>
    </row>
    <row r="24" spans="1:10" x14ac:dyDescent="0.3">
      <c r="A24" s="35" t="s">
        <v>54</v>
      </c>
      <c r="B24" s="45">
        <v>19.911996030170702</v>
      </c>
      <c r="C24" s="28">
        <v>2.21</v>
      </c>
      <c r="D24" s="28">
        <v>67.859426666666678</v>
      </c>
      <c r="E24" s="28">
        <v>2.5440727802037846</v>
      </c>
      <c r="F24" s="41">
        <v>0</v>
      </c>
      <c r="G24" s="42">
        <v>79.504198264671714</v>
      </c>
      <c r="H24" s="28">
        <v>-76.053994853526632</v>
      </c>
      <c r="I24" s="28">
        <v>67.859426666666678</v>
      </c>
      <c r="J24" s="43">
        <v>2.3329750392889816</v>
      </c>
    </row>
    <row r="25" spans="1:10" ht="28.8" x14ac:dyDescent="0.3">
      <c r="A25" s="35" t="s">
        <v>55</v>
      </c>
      <c r="B25" s="44">
        <v>0</v>
      </c>
      <c r="C25" s="27">
        <v>0</v>
      </c>
      <c r="D25" s="27">
        <v>0</v>
      </c>
      <c r="E25" s="27">
        <v>0</v>
      </c>
      <c r="F25" s="41">
        <v>0</v>
      </c>
      <c r="G25" s="51">
        <v>0</v>
      </c>
      <c r="H25" s="28">
        <v>13.43</v>
      </c>
      <c r="I25" s="28">
        <v>48.23</v>
      </c>
      <c r="J25" s="43">
        <v>14.43</v>
      </c>
    </row>
    <row r="26" spans="1:10" x14ac:dyDescent="0.3">
      <c r="A26" s="35" t="s">
        <v>56</v>
      </c>
      <c r="B26" s="45">
        <v>1891.2139999999999</v>
      </c>
      <c r="C26" s="28">
        <v>-1207.9517286821706</v>
      </c>
      <c r="D26" s="28">
        <v>-268.74057333333343</v>
      </c>
      <c r="E26" s="28">
        <v>107.56717984496125</v>
      </c>
      <c r="F26" s="41">
        <v>0</v>
      </c>
      <c r="G26" s="42">
        <v>1891.2139999999999</v>
      </c>
      <c r="H26" s="28">
        <v>-1207.9517286821706</v>
      </c>
      <c r="I26" s="28">
        <v>-268.74057333333343</v>
      </c>
      <c r="J26" s="43">
        <v>107.56717984496125</v>
      </c>
    </row>
    <row r="27" spans="1:10" x14ac:dyDescent="0.3">
      <c r="A27" s="35" t="s">
        <v>57</v>
      </c>
      <c r="B27" s="44">
        <v>0</v>
      </c>
      <c r="C27" s="27">
        <v>0</v>
      </c>
      <c r="D27" s="27">
        <v>0</v>
      </c>
      <c r="E27" s="27">
        <v>0</v>
      </c>
      <c r="F27" s="41">
        <v>0</v>
      </c>
      <c r="G27" s="42">
        <v>42.42044591428899</v>
      </c>
      <c r="H27" s="28">
        <v>32.622713178294575</v>
      </c>
      <c r="I27" s="28">
        <v>544.32561096535437</v>
      </c>
      <c r="J27" s="43">
        <v>12.204908527131783</v>
      </c>
    </row>
    <row r="28" spans="1:10" x14ac:dyDescent="0.3">
      <c r="A28" s="35" t="s">
        <v>58</v>
      </c>
      <c r="B28" s="45">
        <v>879.17495930232553</v>
      </c>
      <c r="C28" s="28">
        <v>-546.52204494379862</v>
      </c>
      <c r="D28" s="28">
        <v>-204.39057333333338</v>
      </c>
      <c r="E28" s="28">
        <v>493.52755594210652</v>
      </c>
      <c r="F28" s="41">
        <v>0</v>
      </c>
      <c r="G28" s="42">
        <v>879.17495930232553</v>
      </c>
      <c r="H28" s="28">
        <v>-546.52204494379862</v>
      </c>
      <c r="I28" s="28">
        <v>-204.39057333333338</v>
      </c>
      <c r="J28" s="43">
        <v>493.52755594210652</v>
      </c>
    </row>
    <row r="29" spans="1:10" x14ac:dyDescent="0.3">
      <c r="A29" s="35" t="s">
        <v>59</v>
      </c>
      <c r="B29" s="42">
        <v>3180.9948635867868</v>
      </c>
      <c r="C29" s="28">
        <v>-534.7261062942132</v>
      </c>
      <c r="D29" s="28">
        <v>1603.2356646078397</v>
      </c>
      <c r="E29" s="28">
        <v>4.5633159026220174</v>
      </c>
      <c r="F29" s="41">
        <v>0</v>
      </c>
      <c r="G29" s="42">
        <v>3180.9948635867868</v>
      </c>
      <c r="H29" s="28">
        <v>-993.02224278244421</v>
      </c>
      <c r="I29" s="28">
        <v>1603.2356646078397</v>
      </c>
      <c r="J29" s="43">
        <v>4.5633159026220174</v>
      </c>
    </row>
    <row r="30" spans="1:10" x14ac:dyDescent="0.3">
      <c r="A30" s="35" t="s">
        <v>60</v>
      </c>
      <c r="B30" s="45">
        <v>3100</v>
      </c>
      <c r="C30" s="28">
        <v>-514.49046378729713</v>
      </c>
      <c r="D30" s="28">
        <v>1447.2594266666661</v>
      </c>
      <c r="E30" s="27">
        <v>0</v>
      </c>
      <c r="F30" s="41">
        <v>0</v>
      </c>
      <c r="G30" s="42">
        <v>3100</v>
      </c>
      <c r="H30" s="28">
        <v>-514.49046378729713</v>
      </c>
      <c r="I30" s="28">
        <v>1447.2594266666661</v>
      </c>
      <c r="J30" s="43">
        <v>4.56717984496124</v>
      </c>
    </row>
    <row r="31" spans="1:10" x14ac:dyDescent="0.3">
      <c r="A31" s="35" t="s">
        <v>61</v>
      </c>
      <c r="B31" s="44">
        <v>0</v>
      </c>
      <c r="C31" s="27">
        <v>0</v>
      </c>
      <c r="D31" s="27">
        <v>0</v>
      </c>
      <c r="E31" s="27">
        <v>0</v>
      </c>
      <c r="F31" s="41">
        <v>0</v>
      </c>
      <c r="G31" s="51">
        <v>0</v>
      </c>
      <c r="H31" s="31">
        <v>0</v>
      </c>
      <c r="I31" s="28">
        <v>371.64275999999995</v>
      </c>
      <c r="J31" s="43">
        <v>8.5175999999999981</v>
      </c>
    </row>
    <row r="32" spans="1:10" x14ac:dyDescent="0.3">
      <c r="A32" s="35" t="s">
        <v>62</v>
      </c>
      <c r="B32" s="40">
        <v>0</v>
      </c>
      <c r="C32" s="28">
        <v>1.0815408099999999</v>
      </c>
      <c r="D32" s="27">
        <v>0</v>
      </c>
      <c r="E32" s="28">
        <v>1.3550822600000001</v>
      </c>
      <c r="F32" s="41">
        <v>0</v>
      </c>
      <c r="G32" s="42">
        <v>0</v>
      </c>
      <c r="H32" s="28">
        <v>1.0815408099999999</v>
      </c>
      <c r="I32" s="27">
        <v>0</v>
      </c>
      <c r="J32" s="43">
        <v>1.3550822600000001</v>
      </c>
    </row>
    <row r="33" spans="1:10" x14ac:dyDescent="0.3">
      <c r="A33" s="35" t="s">
        <v>63</v>
      </c>
      <c r="B33" s="40">
        <v>0</v>
      </c>
      <c r="C33" s="27">
        <v>0</v>
      </c>
      <c r="D33" s="27">
        <v>0</v>
      </c>
      <c r="E33" s="27">
        <v>0</v>
      </c>
      <c r="F33" s="41">
        <v>0</v>
      </c>
      <c r="G33" s="42">
        <v>3522.9536262848596</v>
      </c>
      <c r="H33" s="28">
        <v>-926.54669726119323</v>
      </c>
      <c r="I33" s="28">
        <v>397.4250972471313</v>
      </c>
      <c r="J33" s="43">
        <v>341.57996701567367</v>
      </c>
    </row>
    <row r="34" spans="1:10" x14ac:dyDescent="0.3">
      <c r="A34" s="35" t="s">
        <v>64</v>
      </c>
      <c r="B34" s="44">
        <v>0</v>
      </c>
      <c r="C34" s="27">
        <v>0</v>
      </c>
      <c r="D34" s="27">
        <v>0</v>
      </c>
      <c r="E34" s="27">
        <v>0</v>
      </c>
      <c r="F34" s="41">
        <v>0</v>
      </c>
      <c r="G34" s="42">
        <v>1603.43</v>
      </c>
      <c r="H34" s="28">
        <v>-1285.43</v>
      </c>
      <c r="I34" s="28">
        <v>1521</v>
      </c>
      <c r="J34" s="43">
        <v>6284</v>
      </c>
    </row>
    <row r="35" spans="1:10" x14ac:dyDescent="0.3">
      <c r="A35" s="35" t="s">
        <v>65</v>
      </c>
      <c r="B35" s="42">
        <v>20443.781712580963</v>
      </c>
      <c r="C35" s="28">
        <v>-5828.0341838295963</v>
      </c>
      <c r="D35" s="28">
        <v>216.08695652173913</v>
      </c>
      <c r="E35" s="28">
        <v>598.81819691691999</v>
      </c>
      <c r="F35" s="41">
        <v>0</v>
      </c>
      <c r="G35" s="42">
        <v>20443.781712580963</v>
      </c>
      <c r="H35" s="28">
        <v>-5828.0341838295963</v>
      </c>
      <c r="I35" s="28">
        <v>216.08695652173913</v>
      </c>
      <c r="J35" s="43">
        <v>598.81819691691999</v>
      </c>
    </row>
    <row r="36" spans="1:10" x14ac:dyDescent="0.3">
      <c r="A36" s="35" t="s">
        <v>66</v>
      </c>
      <c r="B36" s="42">
        <v>1401</v>
      </c>
      <c r="C36" s="28">
        <v>-725</v>
      </c>
      <c r="D36" s="27">
        <v>0</v>
      </c>
      <c r="E36" s="27">
        <v>0</v>
      </c>
      <c r="F36" s="41">
        <v>0</v>
      </c>
      <c r="G36" s="42">
        <v>1401</v>
      </c>
      <c r="H36" s="28">
        <v>-725</v>
      </c>
      <c r="I36" s="28">
        <v>-1195.04</v>
      </c>
      <c r="J36" s="41">
        <v>0</v>
      </c>
    </row>
    <row r="37" spans="1:10" x14ac:dyDescent="0.3">
      <c r="A37" s="35" t="s">
        <v>67</v>
      </c>
      <c r="B37" s="44">
        <v>0</v>
      </c>
      <c r="C37" s="28">
        <v>-54.148959046254234</v>
      </c>
      <c r="D37" s="28">
        <v>-46.027240000000006</v>
      </c>
      <c r="E37" s="28">
        <v>213.80490852713177</v>
      </c>
      <c r="F37" s="43">
        <v>16.98168795460488</v>
      </c>
      <c r="G37" s="42">
        <v>0</v>
      </c>
      <c r="H37" s="28">
        <v>-49.213186046511623</v>
      </c>
      <c r="I37" s="28">
        <v>-46.027240000000006</v>
      </c>
      <c r="J37" s="43">
        <v>213.80490852713177</v>
      </c>
    </row>
    <row r="38" spans="1:10" x14ac:dyDescent="0.3">
      <c r="A38" s="35" t="s">
        <v>68</v>
      </c>
      <c r="B38" s="40">
        <v>0</v>
      </c>
      <c r="C38" s="27">
        <v>0</v>
      </c>
      <c r="D38" s="27">
        <v>0</v>
      </c>
      <c r="E38" s="27">
        <v>0</v>
      </c>
      <c r="F38" s="41">
        <v>0</v>
      </c>
      <c r="G38" s="51">
        <v>0</v>
      </c>
      <c r="H38" s="31">
        <v>0</v>
      </c>
      <c r="I38" s="31">
        <v>0</v>
      </c>
      <c r="J38" s="52">
        <v>0</v>
      </c>
    </row>
    <row r="39" spans="1:10" ht="15" thickBot="1" x14ac:dyDescent="0.35">
      <c r="A39" s="35" t="s">
        <v>69</v>
      </c>
      <c r="B39" s="46">
        <v>513.63020518695703</v>
      </c>
      <c r="C39" s="47">
        <v>-285.77761735530908</v>
      </c>
      <c r="D39" s="47">
        <v>-305.77390666666668</v>
      </c>
      <c r="E39" s="47">
        <v>924.62134545877302</v>
      </c>
      <c r="F39" s="48">
        <v>0</v>
      </c>
      <c r="G39" s="46">
        <v>587.84852009908218</v>
      </c>
      <c r="H39" s="47">
        <v>-334.65948574063464</v>
      </c>
      <c r="I39" s="47">
        <v>-305.77390666666668</v>
      </c>
      <c r="J39" s="53">
        <v>924.62134545877302</v>
      </c>
    </row>
    <row r="40" spans="1:10" x14ac:dyDescent="0.3">
      <c r="B40" s="32"/>
      <c r="C40" s="32"/>
      <c r="D40" s="32"/>
      <c r="E40" s="32"/>
      <c r="F40" s="32"/>
      <c r="G40" s="32"/>
      <c r="H40" s="32"/>
      <c r="I40" s="32"/>
      <c r="J40" s="32"/>
    </row>
    <row r="41" spans="1:10" x14ac:dyDescent="0.3"/>
    <row r="42" spans="1:10" x14ac:dyDescent="0.3">
      <c r="A42" s="121" t="s">
        <v>70</v>
      </c>
      <c r="B42" s="121"/>
      <c r="C42" s="33"/>
    </row>
    <row r="43" spans="1:10" x14ac:dyDescent="0.3">
      <c r="A43" s="121" t="s">
        <v>71</v>
      </c>
      <c r="B43" s="121"/>
      <c r="C43" s="34"/>
    </row>
    <row r="44" spans="1:10" x14ac:dyDescent="0.3"/>
    <row r="45" spans="1:10" x14ac:dyDescent="0.3"/>
    <row r="46" spans="1:10" x14ac:dyDescent="0.3"/>
    <row r="47" spans="1:10" x14ac:dyDescent="0.3"/>
    <row r="48" spans="1:10" x14ac:dyDescent="0.3"/>
    <row r="49" x14ac:dyDescent="0.3"/>
    <row r="50" x14ac:dyDescent="0.3"/>
    <row r="51" ht="15" hidden="1" customHeight="1" x14ac:dyDescent="0.3"/>
  </sheetData>
  <sheetProtection sheet="1" objects="1" scenarios="1"/>
  <mergeCells count="5">
    <mergeCell ref="A5:A6"/>
    <mergeCell ref="B5:F5"/>
    <mergeCell ref="G5:J5"/>
    <mergeCell ref="A42:B42"/>
    <mergeCell ref="A43:B43"/>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7AAF686014EFC4F866D7833DB6EAE23" ma:contentTypeVersion="9" ma:contentTypeDescription="Create a new document." ma:contentTypeScope="" ma:versionID="d9a3b45b2cb6cb0c23f721495826f89a">
  <xsd:schema xmlns:xsd="http://www.w3.org/2001/XMLSchema" xmlns:xs="http://www.w3.org/2001/XMLSchema" xmlns:p="http://schemas.microsoft.com/office/2006/metadata/properties" xmlns:ns2="413591de-a13e-466a-8d74-ba61699ec48f" xmlns:ns3="648ed7dd-43de-4ac4-b1f8-76bfabb81122" targetNamespace="http://schemas.microsoft.com/office/2006/metadata/properties" ma:root="true" ma:fieldsID="c0770ed8f6ece3f764b73dc101c329f5" ns2:_="" ns3:_="">
    <xsd:import namespace="413591de-a13e-466a-8d74-ba61699ec48f"/>
    <xsd:import namespace="648ed7dd-43de-4ac4-b1f8-76bfabb8112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3591de-a13e-466a-8d74-ba61699ec4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48ed7dd-43de-4ac4-b1f8-76bfabb81122"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5F1479-D220-463F-BC13-7CE6E563A97C}">
  <ds:schemaRefs>
    <ds:schemaRef ds:uri="http://schemas.microsoft.com/sharepoint/v3/contenttype/forms"/>
  </ds:schemaRefs>
</ds:datastoreItem>
</file>

<file path=customXml/itemProps2.xml><?xml version="1.0" encoding="utf-8"?>
<ds:datastoreItem xmlns:ds="http://schemas.openxmlformats.org/officeDocument/2006/customXml" ds:itemID="{B3AA2DBB-07FC-45C5-8343-37C56D1002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3591de-a13e-466a-8d74-ba61699ec48f"/>
    <ds:schemaRef ds:uri="648ed7dd-43de-4ac4-b1f8-76bfabb811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93A16AE-BB96-4F0F-92A4-5760243F66DD}">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13</vt:i4>
      </vt:variant>
    </vt:vector>
  </HeadingPairs>
  <TitlesOfParts>
    <vt:vector size="13" baseType="lpstr">
      <vt:lpstr>Home_Page</vt:lpstr>
      <vt:lpstr>Overview</vt:lpstr>
      <vt:lpstr>Change_log</vt:lpstr>
      <vt:lpstr>2020 CFs</vt:lpstr>
      <vt:lpstr>2019 CFs</vt:lpstr>
      <vt:lpstr>2018 CFs</vt:lpstr>
      <vt:lpstr>2017 CFs</vt:lpstr>
      <vt:lpstr>2016 CFs</vt:lpstr>
      <vt:lpstr>2015 CFs</vt:lpstr>
      <vt:lpstr>2014 CFs</vt:lpstr>
      <vt:lpstr>2013 CFs</vt:lpstr>
      <vt:lpstr>2012 CFs</vt:lpstr>
      <vt:lpstr>2011 CFs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Ramy Salemdeeb</dc:creator>
  <cp:lastModifiedBy>Ramy Salemdeeb</cp:lastModifiedBy>
  <dcterms:created xsi:type="dcterms:W3CDTF">2019-01-14T15:55:57Z</dcterms:created>
  <dcterms:modified xsi:type="dcterms:W3CDTF">2021-12-15T09:18:27Z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0x01010087AAF686014EFC4F866D7833DB6EAE23</vt:lpwstr>
  </property>
  <property fmtid="{D5CDD505-2E9C-101B-9397-08002B2CF9AE}" pid="3" name="Order">
    <vt:r8>100</vt:r8>
  </property>
</Properties>
</file>